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65521" windowWidth="12510" windowHeight="12105" activeTab="0"/>
  </bookViews>
  <sheets>
    <sheet name="Titul" sheetId="1" r:id="rId1"/>
    <sheet name="CZT rozšíření - ÚT" sheetId="2" r:id="rId2"/>
    <sheet name="CZT rozšíření - MaR" sheetId="3" r:id="rId3"/>
    <sheet name="CZT připojení 315 317 - ÚT" sheetId="4" r:id="rId4"/>
    <sheet name="CZT připojení 315 317 - MaR" sheetId="5" r:id="rId5"/>
    <sheet name="ZŠ - ÚT kotelna" sheetId="6" r:id="rId6"/>
    <sheet name="ZŠ - MaR kotelna" sheetId="7" r:id="rId7"/>
    <sheet name="ZŠ - ZTI kotelna" sheetId="8" r:id="rId8"/>
    <sheet name="ZŠ - izolace" sheetId="9" r:id="rId9"/>
    <sheet name="ZŠ - EL kotelna" sheetId="10" r:id="rId10"/>
    <sheet name="OS - č.p.314" sheetId="11" r:id="rId11"/>
    <sheet name="OS - č.p. 316" sheetId="12" r:id="rId12"/>
    <sheet name="OS - č.p. 318" sheetId="13" r:id="rId13"/>
    <sheet name="OS - č.p.315" sheetId="14" r:id="rId14"/>
    <sheet name="OS - č.p. 317" sheetId="15" r:id="rId15"/>
  </sheets>
  <externalReferences>
    <externalReference r:id="rId18"/>
    <externalReference r:id="rId19"/>
    <externalReference r:id="rId20"/>
  </externalReferences>
  <definedNames>
    <definedName name="ahoj" localSheetId="11">#REF!</definedName>
    <definedName name="ahoj" localSheetId="14">#REF!</definedName>
    <definedName name="ahoj" localSheetId="12">#REF!</definedName>
    <definedName name="ahoj" localSheetId="10">#REF!</definedName>
    <definedName name="ahoj" localSheetId="13">#REF!</definedName>
    <definedName name="ahoj" localSheetId="0">#REF!</definedName>
    <definedName name="ahoj">#REF!</definedName>
    <definedName name="ahoj1">#REF!</definedName>
    <definedName name="_xlnm.Print_Titles" localSheetId="4">'CZT připojení 315 317 - MaR'!$4:$4</definedName>
    <definedName name="_xlnm.Print_Titles" localSheetId="3">'CZT připojení 315 317 - ÚT'!$2:$6</definedName>
    <definedName name="_xlnm.Print_Titles" localSheetId="2">'CZT rozšíření - MaR'!$4:$4</definedName>
    <definedName name="_xlnm.Print_Titles" localSheetId="1">'CZT rozšíření - ÚT'!$2:$6</definedName>
    <definedName name="_xlnm.Print_Titles" localSheetId="8">'ZŠ - izolace'!$2:$6</definedName>
    <definedName name="_xlnm.Print_Titles" localSheetId="6">'ZŠ - MaR kotelna'!$4:$4</definedName>
    <definedName name="_xlnm.Print_Titles" localSheetId="5">'ZŠ - ÚT kotelna'!$2:$6</definedName>
    <definedName name="_xlnm.Print_Area" localSheetId="4">'CZT připojení 315 317 - MaR'!$A$1:$J$93</definedName>
    <definedName name="_xlnm.Print_Area" localSheetId="3">'CZT připojení 315 317 - ÚT'!$B$2:$G$138</definedName>
    <definedName name="_xlnm.Print_Area" localSheetId="2">'CZT rozšíření - MaR'!$A$1:$J$213</definedName>
    <definedName name="_xlnm.Print_Area" localSheetId="1">'CZT rozšíření - ÚT'!$B$2:$G$313</definedName>
    <definedName name="_xlnm.Print_Area" localSheetId="11">'OS - č.p. 316'!$A$1:$F$57</definedName>
    <definedName name="_xlnm.Print_Area" localSheetId="14">'OS - č.p. 317'!$A$1:$F$80</definedName>
    <definedName name="_xlnm.Print_Area" localSheetId="12">'OS - č.p. 318'!$A$1:$F$68</definedName>
    <definedName name="_xlnm.Print_Area" localSheetId="13">'OS - č.p.315'!$A$1:$F$61</definedName>
    <definedName name="_xlnm.Print_Area" localSheetId="0">'Titul'!$A$1:$E$41</definedName>
    <definedName name="_xlnm.Print_Area" localSheetId="8">'ZŠ - izolace'!$B$2:$G$34</definedName>
    <definedName name="_xlnm.Print_Area" localSheetId="6">'ZŠ - MaR kotelna'!$A$1:$J$62</definedName>
    <definedName name="_xlnm.Print_Area" localSheetId="5">'ZŠ - ÚT kotelna'!$B$2:$G$149</definedName>
    <definedName name="_xlnm.Print_Area" localSheetId="7">'ZŠ - ZTI kotelna'!$A$1:$H$90</definedName>
    <definedName name="STA" localSheetId="11">#REF!</definedName>
    <definedName name="STA" localSheetId="14">#REF!</definedName>
    <definedName name="STA" localSheetId="12">#REF!</definedName>
    <definedName name="STA" localSheetId="10">#REF!</definedName>
    <definedName name="STA" localSheetId="13">#REF!</definedName>
    <definedName name="STA" localSheetId="0">#REF!</definedName>
    <definedName name="STA">#REF!</definedName>
    <definedName name="wrn.1." localSheetId="11" hidden="1">{#N/A,#N/A,FALSE,"List1";#N/A,#N/A,FALSE,"List2";#N/A,#N/A,FALSE,"List3";#N/A,#N/A,FALSE,"List4";#N/A,#N/A,FALSE,"List5"}</definedName>
    <definedName name="wrn.1." localSheetId="14" hidden="1">{#N/A,#N/A,FALSE,"List1";#N/A,#N/A,FALSE,"List2";#N/A,#N/A,FALSE,"List3";#N/A,#N/A,FALSE,"List4";#N/A,#N/A,FALSE,"List5"}</definedName>
    <definedName name="wrn.1." localSheetId="12" hidden="1">{#N/A,#N/A,FALSE,"List1";#N/A,#N/A,FALSE,"List2";#N/A,#N/A,FALSE,"List3";#N/A,#N/A,FALSE,"List4";#N/A,#N/A,FALSE,"List5"}</definedName>
    <definedName name="wrn.1." localSheetId="10" hidden="1">{#N/A,#N/A,FALSE,"List1";#N/A,#N/A,FALSE,"List2";#N/A,#N/A,FALSE,"List3";#N/A,#N/A,FALSE,"List4";#N/A,#N/A,FALSE,"List5"}</definedName>
    <definedName name="wrn.1." localSheetId="0" hidden="1">{#N/A,#N/A,FALSE,"List1";#N/A,#N/A,FALSE,"List2";#N/A,#N/A,FALSE,"List3";#N/A,#N/A,FALSE,"List4";#N/A,#N/A,FALSE,"List5"}</definedName>
    <definedName name="wrn.1." hidden="1">{#N/A,#N/A,FALSE,"List1";#N/A,#N/A,FALSE,"List2";#N/A,#N/A,FALSE,"List3";#N/A,#N/A,FALSE,"List4";#N/A,#N/A,FALSE,"List5"}</definedName>
    <definedName name="Z_E1558AE0_C998_11D6_AA27_0050FC1C9776_.wvu.PrintArea" localSheetId="7" hidden="1">'ZŠ - ZTI kotelna'!$A$1:$H$79</definedName>
  </definedNames>
  <calcPr fullCalcOnLoad="1"/>
</workbook>
</file>

<file path=xl/sharedStrings.xml><?xml version="1.0" encoding="utf-8"?>
<sst xmlns="http://schemas.openxmlformats.org/spreadsheetml/2006/main" count="3300" uniqueCount="1162">
  <si>
    <t>Syntetický nátěr ocelových konstrukcí - základní, s 2-násobným emailováním</t>
  </si>
  <si>
    <t>7.1</t>
  </si>
  <si>
    <t>tl. 20mm pro ocelové potrubí DN25</t>
  </si>
  <si>
    <t>tl. 40mm pro ocelové potrubí DN40</t>
  </si>
  <si>
    <t>2.1</t>
  </si>
  <si>
    <t>2.2</t>
  </si>
  <si>
    <t>2.3</t>
  </si>
  <si>
    <t>-</t>
  </si>
  <si>
    <t>Akce:</t>
  </si>
  <si>
    <t>Část:</t>
  </si>
  <si>
    <t>Datum:</t>
  </si>
  <si>
    <t>Název položky</t>
  </si>
  <si>
    <t>Číslo položky</t>
  </si>
  <si>
    <t>Množství</t>
  </si>
  <si>
    <t>Jednotka</t>
  </si>
  <si>
    <t>Jednotková cena</t>
  </si>
  <si>
    <t>Celková cena</t>
  </si>
  <si>
    <t>kpl</t>
  </si>
  <si>
    <t>1.1</t>
  </si>
  <si>
    <t>3.1</t>
  </si>
  <si>
    <t>6.1</t>
  </si>
  <si>
    <t>6.2</t>
  </si>
  <si>
    <t>6.3</t>
  </si>
  <si>
    <t>1.2</t>
  </si>
  <si>
    <t>Armatury</t>
  </si>
  <si>
    <t>1.6</t>
  </si>
  <si>
    <t>1.7</t>
  </si>
  <si>
    <t>(dodávka a montáž)</t>
  </si>
  <si>
    <t>Potrubí</t>
  </si>
  <si>
    <t>Nátěry a označení</t>
  </si>
  <si>
    <t>m</t>
  </si>
  <si>
    <t xml:space="preserve">Provozní dokumentace </t>
  </si>
  <si>
    <t>Provozní řád vč. schéma zapojení (skutečné provedení) v úpravě pro vyvěšení na stěnu</t>
  </si>
  <si>
    <t>Revizní zprávy</t>
  </si>
  <si>
    <t>DN15 - DN50</t>
  </si>
  <si>
    <t>Orientační štítky ve strojovnách, označení potrubních větví, označení armatur, atd.</t>
  </si>
  <si>
    <t>Po tlakové zkoušce se systém vypustí, propláchne se, odkalí včetně vyčištění filtrů. Naplní se upravenou vodou a celý systém se odvzdušní</t>
  </si>
  <si>
    <t>ks</t>
  </si>
  <si>
    <t>2.4</t>
  </si>
  <si>
    <t>2.5</t>
  </si>
  <si>
    <t>2.6</t>
  </si>
  <si>
    <t>2.7</t>
  </si>
  <si>
    <t>2.8</t>
  </si>
  <si>
    <t>2.9</t>
  </si>
  <si>
    <t>2.10</t>
  </si>
  <si>
    <t>2.11</t>
  </si>
  <si>
    <t>3.2</t>
  </si>
  <si>
    <t>4.1</t>
  </si>
  <si>
    <t>4.2</t>
  </si>
  <si>
    <t>4.3</t>
  </si>
  <si>
    <t>Poznámky:</t>
  </si>
  <si>
    <t>2.12</t>
  </si>
  <si>
    <t>2.13</t>
  </si>
  <si>
    <t>2.14</t>
  </si>
  <si>
    <t>2.15</t>
  </si>
  <si>
    <t>2.16</t>
  </si>
  <si>
    <t>2.17</t>
  </si>
  <si>
    <t>2.18</t>
  </si>
  <si>
    <t>2.19</t>
  </si>
  <si>
    <t>3.3</t>
  </si>
  <si>
    <t>3.4</t>
  </si>
  <si>
    <t>3.5</t>
  </si>
  <si>
    <t>3.6</t>
  </si>
  <si>
    <t>7.2</t>
  </si>
  <si>
    <t>7.3</t>
  </si>
  <si>
    <t>8.1</t>
  </si>
  <si>
    <t>Při zpracování nabídky je nutné vycházet ze všech částí dokumentace (technické zprávy, výkresové dokumentace a výkazu výměr).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které se na ně vztahují.</t>
  </si>
  <si>
    <t>Veškeré položky na přípomoce, lešení, přesuny hmot a suti, uložení suti na skládku, dopravu, montáž, atd... jsou zahrnuty v jednotlivých jednotkových cenách</t>
  </si>
  <si>
    <t>Součásti prací jsou veškeré zkoušky, potřebná měření, inspekce, uvedení zařízení do provozu, zaškolení obsluhy a revize</t>
  </si>
  <si>
    <t>V rozsahu prací zhotovitele jsou rovněž jakékoliv prvky, zařízení, práce a pomocné materiály, neuvedené v tomto soupisu výkonů, které jsou ale nezbytně nutné k dodání, instalaci, dokončení a provozování díla v souladu se zákony a předpisy</t>
  </si>
  <si>
    <t>Zařízení kotelny</t>
  </si>
  <si>
    <t>Kulový kohout závitový DN25</t>
  </si>
  <si>
    <t>Mezipřírubová uzavírací klapka DN65, vč. protipřírub</t>
  </si>
  <si>
    <t>Kulový kohout závitový DN20</t>
  </si>
  <si>
    <t>Mezipřírubová uzavírací klapka DN80, vč. protipřírub</t>
  </si>
  <si>
    <t>Automatický odvzdušňovací ventil</t>
  </si>
  <si>
    <t>6.4</t>
  </si>
  <si>
    <t>8.3</t>
  </si>
  <si>
    <t>5.1</t>
  </si>
  <si>
    <t>5.2</t>
  </si>
  <si>
    <t>5.3</t>
  </si>
  <si>
    <t>5.4</t>
  </si>
  <si>
    <t>5.5</t>
  </si>
  <si>
    <t>6.5</t>
  </si>
  <si>
    <t>6.6</t>
  </si>
  <si>
    <t>6.7</t>
  </si>
  <si>
    <t>6.8</t>
  </si>
  <si>
    <t>6.9</t>
  </si>
  <si>
    <t>6.10</t>
  </si>
  <si>
    <t>8.5</t>
  </si>
  <si>
    <t>8.6</t>
  </si>
  <si>
    <t>8.7</t>
  </si>
  <si>
    <t>Poznámka: Vzhledem k tomu, že tato projektová dokumentace slouží jako podklad pro výběr zhotovitele, nesmí zde být uvedeny konkrétní názvy, typy ani výrobci zařízení. Před vlastní realizací musí být tato skutečnost zohledněna v dokumentaci upravené dle konkrétních navržených výrobků (zdroje tepla, pojistné a směšovací armatury, regulátory, armatury atd.). Veškeré technické parametry zařízení a požadavky na ně kladené musí být ověřeny před začátkem vlastní realizace.</t>
  </si>
  <si>
    <t xml:space="preserve"> 04/2013</t>
  </si>
  <si>
    <t>Syntetický nátěr potrubí ÚT - 2x základní (pod tep. izolaci)</t>
  </si>
  <si>
    <t xml:space="preserve">Tepelná izolace </t>
  </si>
  <si>
    <t>Vypuštění všech částí systému UT, které budou rekonstruovány</t>
  </si>
  <si>
    <t>Demontáž stávajících rozvodů ÚT včetně izolací</t>
  </si>
  <si>
    <t>Napouštění otopného systému vodou po montáži a propláchnutí systému</t>
  </si>
  <si>
    <t>Praha, duben 2013                                                    Vypracoval : Ing. František Havránek
                                                                                                              Ondřej Raboch</t>
  </si>
  <si>
    <t>Demontáže</t>
  </si>
  <si>
    <t>Tato specifikace materiálu byla vypracována na základě znalostí a podkladů známých v době jejího zhotovení. Je specifikací předběžnou a proto není konečným podkladem pro objednávky a dodávky.</t>
  </si>
  <si>
    <t>Součástí dodávky je zpracování veškeré dílenské a realizační dokumentace.</t>
  </si>
  <si>
    <t>8.2</t>
  </si>
  <si>
    <t>8.4</t>
  </si>
  <si>
    <t>KOTELNA</t>
  </si>
  <si>
    <t>Vypouštěcí kohout s nádstavcem na hadici DN15</t>
  </si>
  <si>
    <t>Vypouštěcí kohout s nádstavcem na hadici DN20</t>
  </si>
  <si>
    <t>(dodávka a montáž ; armatury pro vytápění, max. teplota 95°C)</t>
  </si>
  <si>
    <t>Ocelové trubky závitové běžné ČSN 42 5710, PN 40.</t>
  </si>
  <si>
    <t>DN25 (1")</t>
  </si>
  <si>
    <t>DN40 (6/4")</t>
  </si>
  <si>
    <t xml:space="preserve">Ocelové trubky bezešvé ČSN 42 5715 spojované svařováním, PN 40. </t>
  </si>
  <si>
    <t>DN65 (76/3,2)</t>
  </si>
  <si>
    <t>DN80 (89/3,6)</t>
  </si>
  <si>
    <t>3.7</t>
  </si>
  <si>
    <t>3.8</t>
  </si>
  <si>
    <t>Potrubí vč. kolen nebo oblouků, přírub, přechodů, potrubních kompenzátorů, normalizovaného upevnění, závěsů, pomocného materiálu, proplachu a zednických výpomocí. (Dodávka a montáž)</t>
  </si>
  <si>
    <t>Manometrické smyčky u filtrů - tlakoměry + uzavírací kohouty + potrubí</t>
  </si>
  <si>
    <t>Filtr přírubový DN65</t>
  </si>
  <si>
    <t>Filtr přírubový DN80</t>
  </si>
  <si>
    <t>Montáž 3-cestného směšovacího ventilu závitového s pohonem 0-10V
DN40 ; kvs = 25 m3/h (dodávka ventilu vč. pohonu je součástí profese MaR)</t>
  </si>
  <si>
    <t>Uzavírací kulový kohout se zajištením v otevřené poloze s integrovaným vypouštením k expanzním nádobám DN25</t>
  </si>
  <si>
    <t>Ruční vyvažovací ventil DN50 s měřícími vsuvkami</t>
  </si>
  <si>
    <t>Oběhové čerpadlo kotlového okruhu, vč. protipřírub, izolace, atd.
DN40 ; Q = 7,9 m3/h ; dP = 45 kPa ;  0,47 kW ; 2,05A ;  230 V
(všechna čerpadla dodána s kompletním příslušenstvím a montáží)</t>
  </si>
  <si>
    <t>Armatury - kotelna</t>
  </si>
  <si>
    <t>Membránová tlaková expanzní nádoba pro použit o jmenovitém objemu 600l, 6 bar, 70°C</t>
  </si>
  <si>
    <t>Třívrstvý nerezový komín,
- vnitřní průměr 250mm
- celková výška 12,5 m, účinná výška 11m
- tl. izolace min. 40mm
- dodávka včetně revizních otvorů, T kusu pro připojení spalinového ventilárotu/resp. kouřovodu, střešního zakončení v úrovni stávajícího zděného komína, kotvících prvků, dna s možností odvodu vzniklého kondenzátu</t>
  </si>
  <si>
    <t>Teploměry bimetalové, vč. jímky (0-120°C)</t>
  </si>
  <si>
    <t xml:space="preserve">Manometr, 0 - 0,4 MPa, vč. manom. smyčky a 3-cestného kohoutu </t>
  </si>
  <si>
    <t>Pojistný ventil kotlového okruhu 2,0 bar; vstup G 1 ; výstup G 1 1/2</t>
  </si>
  <si>
    <t>POZNÁMKA: veškeré odtahy spalin je nutné přepočítat na základě konkrétního typu kotle, jelikož každý výrobek může mít jiné parametry.</t>
  </si>
  <si>
    <t>1.3</t>
  </si>
  <si>
    <t>1.4</t>
  </si>
  <si>
    <t>1.5</t>
  </si>
  <si>
    <t>Odvzdušňovací nádoba DN 50 s odvzdušňovacím ventilem DN 10, odvzdušňovací potrubí svedeno do obslužné výšky cca 1,5m nad podlahu</t>
  </si>
  <si>
    <t>DN65 - DN100</t>
  </si>
  <si>
    <t>4.4</t>
  </si>
  <si>
    <t>Izolace rozvodů vytápění - minerální vlna s hliníkovou fólií. Izolace vč. kolen a ohybů, armatur, čerpadel.</t>
  </si>
  <si>
    <t>tl. 40mm pro ocelové potrubí DN65</t>
  </si>
  <si>
    <t>tl. 50mm pro ocelové potrubí DN80</t>
  </si>
  <si>
    <t>Plastové potrubí pro napojení úpravny vody na stávající rozvod vody. Potrubí PPR typ 3, vč. Tvarovek a spojek, těsnícího materiálu, upevnění. Tlaková řada PN16.</t>
  </si>
  <si>
    <t>DN25 (32 x 4,4)</t>
  </si>
  <si>
    <t>tl. 9mm pro plastové potrubí DN25 (32 x 4,4)</t>
  </si>
  <si>
    <t>Pořární utěsnění prostupů potrubí stavebními konstrukcemi, které tvoří hranici mezi požárními úseky.</t>
  </si>
  <si>
    <t>Tlaková zkouška dle ČSN 06 0610:</t>
  </si>
  <si>
    <t>7.4</t>
  </si>
  <si>
    <t>7.5</t>
  </si>
  <si>
    <t>7.6</t>
  </si>
  <si>
    <t>Demontáž stávajícího automatického kotle na hnědé uhlí o výkonu 430 kW, vč. kouřovodu, odtahového ventilátoru, nosné konstrukce.</t>
  </si>
  <si>
    <t>POZNÁMKA: všechny demontáže jsou včetně přesunu hmot, odvozu na skládku a ekologické likvidace</t>
  </si>
  <si>
    <t>Demontáž stávající ocelové konstrukce, vč. pochozí lávky nad kotlem</t>
  </si>
  <si>
    <t>Demontáž stávajícího kotlového okruhu DN100, vč. armatur, odpojení od elektroinstalace.</t>
  </si>
  <si>
    <t>Stavební úpravy v kotelně</t>
  </si>
  <si>
    <t>Stavební přípomoce, konstrukce a ostatní</t>
  </si>
  <si>
    <t>Zazdění stávajícího sopouchu šamotovými cihlami na MVC</t>
  </si>
  <si>
    <t>Prostup konstrukcí ploché střechy pro nový komín o vnějším průměru 330mm, vč. dozdění, obnovy hydroizolace, povrchových úprav, a začištění po montáži.</t>
  </si>
  <si>
    <t xml:space="preserve">Izolace - kotelna </t>
  </si>
  <si>
    <t>Zkoušky zařízení a revize</t>
  </si>
  <si>
    <t>Revize stávajícího komínu pro napojení jednoho z nových kotlů.</t>
  </si>
  <si>
    <t>Zkouška zařízení provozní (topná a dilatační zkouška), včetně zaregulování systému</t>
  </si>
  <si>
    <t>Revize stávajícího větracího systému kotelny</t>
  </si>
  <si>
    <t>Kanalizační potrubí plastové třívrstvé, včetně tvarovek - odkanalizování pojistných ventilů, kondenzátní jímky komínů</t>
  </si>
  <si>
    <t>DN32</t>
  </si>
  <si>
    <t>DN40</t>
  </si>
  <si>
    <t>Ostatní</t>
  </si>
  <si>
    <t xml:space="preserve">Jiné materiály, montáž, atd., neuvedené výše, ale které je nutné zahrnout do celkového rozsahu prací podle výkresů a praxe dodavatele. Prosím, uveďte podrobný technický popis a cenovou kalkulaci. </t>
  </si>
  <si>
    <t>Úprava výšky nájezdové rampy pro zavážení uhlí ke kotlům dle skutečné výšky pochozí lávky v závislosti na typu kotlů</t>
  </si>
  <si>
    <t>Demontáž expanzního automatu a úpravny vody vč. armatur a připojovacího potrubí</t>
  </si>
  <si>
    <t>8.8</t>
  </si>
  <si>
    <t>8.9</t>
  </si>
  <si>
    <t>Hydraulický vyrovnávač dynamických tlaků (HVDT) - náčrt viz půdorys kotelny
- vnitřní průměr DN200
- výška min. 800mm, tj. účinná výška HVDT bez nožiček (výška nožiček cca +500mm)
- 2x vstupní hrdlo DN80 s přírubou (rozteč přírub min. 480mm)
- 2x výstupní hrdlo DN80 s přírubou (rozteč přírub min. 480mm)
- návarek pro snímání teploty
- oddělovací děrovaný plech uvnitř horní části
- odvzdušnění, odkalení DN20
- včetně tepelné izolace</t>
  </si>
  <si>
    <t>Doprava kotle na místo, transport do kotelny vč. pomocných konstrukcí a zařízení pro přesun kotle na výškovou úroveň -1,8m pod výškou terénu dle výkresové dokumentace. Celková hmotnost kotle 1850 kg - v závislosti na typu kotle lze přepravovat po částech (těleso kotle, násypka, popelník)</t>
  </si>
  <si>
    <t>Podtlakové odplyňovací zařízení s integrovaným doplňováním pro soustavy s tlakovou expanzní nádobou nebo expanzním automatem
- pro objem soustavy do 60 m3
- výkon doplňování do 0,35 m3/h
- pracovní tlak 1,3 - 2,5 bar
- délka 300mm ; šířka 530mm ; výška 970mm ; hmotnost 33kg
- uvedení do provozu</t>
  </si>
  <si>
    <t>Automatický úpravna vody pro otopný systém, změkčení na 0dH a ošetření inhibitorem, který zvýší hodnotu pH. Výkon úpravny 2,5 m3/h, kapacita úpravny 6 m3 při předpokládané tvrdosti vody místního vodovodu 20 dH.
včetně:
- 1 ks výřivý filtr 
- 1 ks oddělovací člen DN 20
- 1 ks mosazný montážní blok G 1
- 1 sada nerezové hadice G 1
- 1 ks automatická úpravna pro dva otopné systémy (276kW a 798kW)
- 1 dávkovací čerpadlo
- 1 ks vodoměr (průtok 2,5 m3/h)
- 1ks pojistný ventil 8bar (ochrana úpravny)
- 1ks manometr 0-1,0 MPa
- 1 ks sada kapek na měření tvrdosti vody
Chemikálie pro start :
- 2 balení 50 kg regenerační sůl
- 1 balení chemikálie pro systém vytápění 20 kg</t>
  </si>
  <si>
    <t>Oběhové čerpadlo s elektronickou regulací otáček - řízení na konstantní tlak, vč. protipřírub, izolace, atd.
DN50 ; Q = 9,3 m3/h ; dP = 95 kPa ;  0,59 kW ; 2,60A ;  230 V
(všechna čerpadla dodána s kompletním příslušenstvím a montáží)</t>
  </si>
  <si>
    <t>Izolace rozvodů vytápění - trubicová izolace vč. kolen a ohybů, armatur.</t>
  </si>
  <si>
    <t>1.8</t>
  </si>
  <si>
    <t>1.9</t>
  </si>
  <si>
    <t>1.10</t>
  </si>
  <si>
    <t>Úprava / rozšíření zábradlí k posunutému schodišti</t>
  </si>
  <si>
    <t>Posun stávajícího ocelového schodiště ke stěně</t>
  </si>
  <si>
    <t>m2</t>
  </si>
  <si>
    <t>Prostupy pro potrubí v kotelně do DN80</t>
  </si>
  <si>
    <t>Zazdění prostupu po stávající potrubí, které bude demontováno do DN80</t>
  </si>
  <si>
    <t>Nosná žárově pozinkovaná ocelová konstrukce společná pod dvojici kotlů 2x 138 kW
- předpokládané rozměry: šířka 2800mm ; délka 2400mm ; výška 700mm
- předpokládané zatížení: 2x kotel s provozní hmotností 3900kg (celkem 7800kg)
- velikost a únosnost musí být upravena dle konkrétního typu kotle</t>
  </si>
  <si>
    <t>Pochozí lávka (žárově pozinkovaná ocel) nad úrovní kotlů pro zavážení uhlí do zásobníku, vč. zábradlí
- rozměry cca 3200x2200mm ve výšce cca 3100mm nad sníženou podlahou kotelny
- zábradlí min. výšky 1000mm o celkové délce 7m</t>
  </si>
  <si>
    <t>Uvedení kotlů do provozu odborně způsobilou osobou</t>
  </si>
  <si>
    <r>
      <t xml:space="preserve">Automatický nízkoemisní kotel na hnědé uhlí - </t>
    </r>
    <r>
      <rPr>
        <b/>
        <sz val="10"/>
        <rFont val="Arial"/>
        <family val="2"/>
      </rPr>
      <t>pravé provedení</t>
    </r>
    <r>
      <rPr>
        <sz val="10"/>
        <rFont val="Arial"/>
        <family val="2"/>
      </rPr>
      <t xml:space="preserve">
- jmenovitý výkon 138 kW (regulovatelnost 40-138 kW)
- objem zásobníku uhlí 600 kg (horní plnění)
- hmotnost kotle 1850 kg
- rozměry 2400 x 1400 x 2700 mm
- max. teplota otopné vody 95°C
- třída kotle 3 dle ČSN EN 303-5
- napájecí výkon / napětí: 700W / 400V / 50Hz
- součástí dodávky kotle bude spalinový ventilátor, řídící jednotka kotle, řízení kaskády kotlů
- el. propojení kotle a spalinového ventilátoru
</t>
    </r>
    <r>
      <rPr>
        <b/>
        <sz val="10"/>
        <rFont val="Arial"/>
        <family val="2"/>
      </rPr>
      <t>Kotel musí splňovat metodické pokyny k definici nízkoemisního spalovacího zdroje Ministerstva životního prostředí, odboru ochrany ovzduší.</t>
    </r>
  </si>
  <si>
    <r>
      <t xml:space="preserve">Automatický nízkoemisní kotel na hnědé uhlí - </t>
    </r>
    <r>
      <rPr>
        <b/>
        <sz val="10"/>
        <rFont val="Arial"/>
        <family val="2"/>
      </rPr>
      <t>levé provedení</t>
    </r>
    <r>
      <rPr>
        <sz val="10"/>
        <rFont val="Arial"/>
        <family val="2"/>
      </rPr>
      <t xml:space="preserve">
- jmenovitý výkon 138 kW (regulovatelnost 40-138 kW)
- objem zásobníku uhlí 600 kg (horní plnění)
- hmotnost kotle 1850 kg
- rozměry 2400 x 1400 x 2700 mm
- max. teplota otopné vody 95°C
- třída kotle 3 dle ČSN EN 303-5
- napájecí výkon / napětí: 700W / 400V / 50Hz
- součástí dodávky kotle bude spalinový ventilátor, řídící jednotka kotle, řízení kaskády kotlů
- el. propojení kotle a spalinového ventilátoru
</t>
    </r>
    <r>
      <rPr>
        <b/>
        <sz val="10"/>
        <rFont val="Arial"/>
        <family val="2"/>
      </rPr>
      <t>Kotel musí splňovat metodické pokyny k definici nízkoemisního spalovacího zdroje Ministerstva životního prostředí, odboru ochrany ovzduší.</t>
    </r>
  </si>
  <si>
    <t>Ocelový kouřovod DN150 délky 2,5m vč. kolen a oblouků, pro teploty spalin do 300°C, vč. napojení na spalinový filtr a ventilátor</t>
  </si>
  <si>
    <t>6</t>
  </si>
  <si>
    <t>7</t>
  </si>
  <si>
    <t>8</t>
  </si>
  <si>
    <t>9</t>
  </si>
  <si>
    <t>CELKEM DODÁVKY A MONTÁŽE ZAŘÍZENÍ PRO VYTÁPĚNÍ STAVEB (BEZ DPH):</t>
  </si>
  <si>
    <t>Poř.č</t>
  </si>
  <si>
    <t>Kód</t>
  </si>
  <si>
    <t>Informační bod</t>
  </si>
  <si>
    <t>Typ</t>
  </si>
  <si>
    <t>Popis</t>
  </si>
  <si>
    <t>M.j.</t>
  </si>
  <si>
    <t>Výměra</t>
  </si>
  <si>
    <t>Jedn.cena
dodávka</t>
  </si>
  <si>
    <t>Jedn.cena
montáž</t>
  </si>
  <si>
    <t>Celkem</t>
  </si>
  <si>
    <t>PŘÍSTROJE</t>
  </si>
  <si>
    <t>KOTELNA CZT</t>
  </si>
  <si>
    <t xml:space="preserve"> 1.4.1</t>
  </si>
  <si>
    <t>Havarijní zabezpečení kotelny</t>
  </si>
  <si>
    <t>1.</t>
  </si>
  <si>
    <t>TA10.20</t>
  </si>
  <si>
    <t>KP75
060L117166</t>
  </si>
  <si>
    <t xml:space="preserve">Prostorový termostat, rozsah 0 až 40°C, krytí IP33,
max.provozní teplota 80°C, teplota okolí -40…+65°C </t>
  </si>
  <si>
    <t>2.</t>
  </si>
  <si>
    <t>TA1.3, TA1.4</t>
  </si>
  <si>
    <t>KP78
060L118466</t>
  </si>
  <si>
    <t xml:space="preserve">Kapilárový termostat, rozsah 50 až 100°C,krytí IP33,
délka kapiláry 2m
max.provozní teplota 150°C, teplota okolí -40…+65°C </t>
  </si>
  <si>
    <t>3.</t>
  </si>
  <si>
    <t>017-437066</t>
  </si>
  <si>
    <t>Jímka snímače, mosaz, délka 110x ø15mm, vč ucpávky</t>
  </si>
  <si>
    <t>4.</t>
  </si>
  <si>
    <t>LA10.20</t>
  </si>
  <si>
    <t>EHS</t>
  </si>
  <si>
    <t xml:space="preserve">Elektrodové zařízení 220V,50Hz, vč. 2ks elektrod </t>
  </si>
  <si>
    <t>5.</t>
  </si>
  <si>
    <t>PA1.20, PA2.20</t>
  </si>
  <si>
    <t>KPI35
060-121766</t>
  </si>
  <si>
    <t>Presostat, rozsah -0,2 až 8 bar,
max. provozní tlak 18 bar, krytí IP30
nastavitelný tlak.rozdíl 0,4 až 1,5 bar</t>
  </si>
  <si>
    <t>6.</t>
  </si>
  <si>
    <t>Kondenzační smyčka</t>
  </si>
  <si>
    <t>7.</t>
  </si>
  <si>
    <t>Trojcestný odběrový kohout</t>
  </si>
  <si>
    <t>8.</t>
  </si>
  <si>
    <t>AA10.20</t>
  </si>
  <si>
    <t>ZB5-AS54
ZEN-L1111
XAL-KO1</t>
  </si>
  <si>
    <t>Plastový ovladač jednotlačítkový, hřibová hlavice
s aretací, průměr tlačítka 40 mm, vč.skříně</t>
  </si>
  <si>
    <t>9.</t>
  </si>
  <si>
    <t>10.</t>
  </si>
  <si>
    <t xml:space="preserve"> 1.4.2</t>
  </si>
  <si>
    <t>Regulace teploty vratné vody na konstantní hodnotu - kotel K3</t>
  </si>
  <si>
    <t>11.</t>
  </si>
  <si>
    <t>T1.3</t>
  </si>
  <si>
    <t>NS 121</t>
  </si>
  <si>
    <t>Snímač teploty se stonkem a plastovou hlavicí,
typ čidla Ni 1000/6180, rozsah -30 až 150°C,
délka stonku 120 mm, stupeň krytí IP 65</t>
  </si>
  <si>
    <t>12.</t>
  </si>
  <si>
    <t>JS 130</t>
  </si>
  <si>
    <t xml:space="preserve">Nerezová jímka, délka 100 mm, závit G1/2” </t>
  </si>
  <si>
    <t>13.</t>
  </si>
  <si>
    <t>3v.3</t>
  </si>
  <si>
    <t>???</t>
  </si>
  <si>
    <r>
      <t>Třícestný směšovací ventil, závitový, DN65, kvs=50m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0"/>
      </rPr>
      <t>/hod,
vč. pohonu 24VAC, ovládání 0-10VDC</t>
    </r>
  </si>
  <si>
    <t>14.</t>
  </si>
  <si>
    <t>15.</t>
  </si>
  <si>
    <t xml:space="preserve"> 1.4.3</t>
  </si>
  <si>
    <t>Regulace teploty vratné vody na konstantní hodnotu - kotel K4</t>
  </si>
  <si>
    <t>16.</t>
  </si>
  <si>
    <t>T1.4</t>
  </si>
  <si>
    <t>17.</t>
  </si>
  <si>
    <t>18.</t>
  </si>
  <si>
    <t>3v.4</t>
  </si>
  <si>
    <r>
      <t>Třícestný směšovací ventil, závitový, DN50, kvs=31,5m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0"/>
      </rPr>
      <t>/hod,
vč. pohonu 24VAC, ovládání 0-10VDC</t>
    </r>
  </si>
  <si>
    <t>19.</t>
  </si>
  <si>
    <t>20.</t>
  </si>
  <si>
    <t xml:space="preserve"> 1.4.4</t>
  </si>
  <si>
    <t>Ekvitermní regulace teploty OV,
větev primár</t>
  </si>
  <si>
    <t>21.</t>
  </si>
  <si>
    <t>T1.5</t>
  </si>
  <si>
    <t>22.</t>
  </si>
  <si>
    <t>23.</t>
  </si>
  <si>
    <t>T50.5</t>
  </si>
  <si>
    <t>NS 111</t>
  </si>
  <si>
    <t>Snímač teploty pro venkovní prostředí,
typ čidla Ni 1000/6180, rozsah -30 až 100°C,
standardní délka stonku 25 mm, stupeň krytí IP 65</t>
  </si>
  <si>
    <t>24.</t>
  </si>
  <si>
    <t>3v.5</t>
  </si>
  <si>
    <r>
      <t>Třícestný směšovací ventil, závitový, DN80, kvs=80m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0"/>
      </rPr>
      <t>/hod,
vč. pohonu 24VAC, ovládání 0-10VDC</t>
    </r>
  </si>
  <si>
    <t>25.</t>
  </si>
  <si>
    <t>26.</t>
  </si>
  <si>
    <t xml:space="preserve"> 1.4.5 až 1.4.10</t>
  </si>
  <si>
    <t>Neobsazeno</t>
  </si>
  <si>
    <t>27.</t>
  </si>
  <si>
    <t>OBJEKT č.p. 351 - předávací stanice</t>
  </si>
  <si>
    <t>28.</t>
  </si>
  <si>
    <t xml:space="preserve"> 1.4.11</t>
  </si>
  <si>
    <t>Havarijní zabezpečení předávací stanice</t>
  </si>
  <si>
    <t>29.</t>
  </si>
  <si>
    <t>TA10.351</t>
  </si>
  <si>
    <t>30.</t>
  </si>
  <si>
    <t>LA10.351</t>
  </si>
  <si>
    <t>31.</t>
  </si>
  <si>
    <t>32.</t>
  </si>
  <si>
    <t xml:space="preserve"> 1.4.12</t>
  </si>
  <si>
    <t>Ekvitermní regulace teploty OV,
otopná tělesa</t>
  </si>
  <si>
    <t>33.</t>
  </si>
  <si>
    <t>T1.351</t>
  </si>
  <si>
    <t>34.</t>
  </si>
  <si>
    <t>35.</t>
  </si>
  <si>
    <t>T50.351</t>
  </si>
  <si>
    <t>36.</t>
  </si>
  <si>
    <t>3v.351</t>
  </si>
  <si>
    <r>
      <t>Třícestný směšovací ventil, závitový, DN32, kvs=16m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0"/>
      </rPr>
      <t>/hod,
vč. pohonu 24VAC, ovládání 0-10VDC</t>
    </r>
  </si>
  <si>
    <t>37.</t>
  </si>
  <si>
    <t>38.</t>
  </si>
  <si>
    <t xml:space="preserve"> 1.4.13</t>
  </si>
  <si>
    <t>Regulace teploty TV</t>
  </si>
  <si>
    <t>39.</t>
  </si>
  <si>
    <t>T2.351</t>
  </si>
  <si>
    <t>40.</t>
  </si>
  <si>
    <t>41.</t>
  </si>
  <si>
    <t>TA1.351</t>
  </si>
  <si>
    <t xml:space="preserve">Kapilárový termostat, rozsah 30 až 90°C, krytí IP33,
délka kapiláry 2m, 
max.provozní teplota 150°C, teplota okolí -40…+65°C </t>
  </si>
  <si>
    <t>42.</t>
  </si>
  <si>
    <t>2v.351</t>
  </si>
  <si>
    <r>
      <t>Dvoucestný regulační ventil, závitový, DN32, kvs=16m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0"/>
      </rPr>
      <t>/hod,
vč. pohonu 24VAC, ovládání 0-10VDC</t>
    </r>
  </si>
  <si>
    <t>43.</t>
  </si>
  <si>
    <t>44.</t>
  </si>
  <si>
    <t xml:space="preserve"> 1.4.14 až 1.4.20</t>
  </si>
  <si>
    <t>45.</t>
  </si>
  <si>
    <t>OBJEKT č.p. 325 - předávací stanice</t>
  </si>
  <si>
    <t>46.</t>
  </si>
  <si>
    <t xml:space="preserve"> 1.4.21</t>
  </si>
  <si>
    <t>47.</t>
  </si>
  <si>
    <t>TA10.325</t>
  </si>
  <si>
    <t>48.</t>
  </si>
  <si>
    <t>LA10.325</t>
  </si>
  <si>
    <t>49.</t>
  </si>
  <si>
    <t>50.</t>
  </si>
  <si>
    <t xml:space="preserve"> 1.4.22</t>
  </si>
  <si>
    <t>51.</t>
  </si>
  <si>
    <t>T1.325</t>
  </si>
  <si>
    <t>52.</t>
  </si>
  <si>
    <t>53.</t>
  </si>
  <si>
    <t>T50.325</t>
  </si>
  <si>
    <t>54.</t>
  </si>
  <si>
    <t>3v.325</t>
  </si>
  <si>
    <r>
      <t>Třícestný směšovací ventil, závitový, DN25, kvs=8m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0"/>
      </rPr>
      <t>/hod,
vč. pohonu 24VAC, ovládání 0-10VDC</t>
    </r>
  </si>
  <si>
    <t>55.</t>
  </si>
  <si>
    <t>56.</t>
  </si>
  <si>
    <t xml:space="preserve"> 1.4.23</t>
  </si>
  <si>
    <t>57.</t>
  </si>
  <si>
    <t>T2.325</t>
  </si>
  <si>
    <t>58.</t>
  </si>
  <si>
    <t>59.</t>
  </si>
  <si>
    <t>TA1.325</t>
  </si>
  <si>
    <t>60.</t>
  </si>
  <si>
    <t>2v.325</t>
  </si>
  <si>
    <t>61.</t>
  </si>
  <si>
    <t>62.</t>
  </si>
  <si>
    <t xml:space="preserve"> 1.4.24 až 1.4.30</t>
  </si>
  <si>
    <t>63.</t>
  </si>
  <si>
    <t>OBJEKT č.p. 314 - předávací stanice</t>
  </si>
  <si>
    <t>64.</t>
  </si>
  <si>
    <t xml:space="preserve"> 1.4.31</t>
  </si>
  <si>
    <t>65.</t>
  </si>
  <si>
    <t>TA10.314</t>
  </si>
  <si>
    <t>66.</t>
  </si>
  <si>
    <t>LA10.314</t>
  </si>
  <si>
    <t>67.</t>
  </si>
  <si>
    <t>68.</t>
  </si>
  <si>
    <t xml:space="preserve"> 1.4.32</t>
  </si>
  <si>
    <t>69.</t>
  </si>
  <si>
    <t>T1.314</t>
  </si>
  <si>
    <t>70.</t>
  </si>
  <si>
    <t>71.</t>
  </si>
  <si>
    <t>T50.314</t>
  </si>
  <si>
    <t>72.</t>
  </si>
  <si>
    <t>3v.314</t>
  </si>
  <si>
    <r>
      <t>Třícestný směšovací ventil, závitový, DN20, kvs=4m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0"/>
      </rPr>
      <t>/hod,
vč. pohonu 24VAC, ovládání 0-10VDC</t>
    </r>
  </si>
  <si>
    <t>73.</t>
  </si>
  <si>
    <t>74.</t>
  </si>
  <si>
    <t xml:space="preserve"> 1.4.33 až 1.4.40</t>
  </si>
  <si>
    <t>75.</t>
  </si>
  <si>
    <t>OBJEKT č.p. 316 - předávací stanice</t>
  </si>
  <si>
    <t>76.</t>
  </si>
  <si>
    <t xml:space="preserve"> 1.4.41</t>
  </si>
  <si>
    <t>77.</t>
  </si>
  <si>
    <t>TA10.316</t>
  </si>
  <si>
    <t>78.</t>
  </si>
  <si>
    <t>LA10.316</t>
  </si>
  <si>
    <t>79.</t>
  </si>
  <si>
    <t>80.</t>
  </si>
  <si>
    <t xml:space="preserve"> 1.4.42</t>
  </si>
  <si>
    <t>81.</t>
  </si>
  <si>
    <t>T1.316</t>
  </si>
  <si>
    <t>82.</t>
  </si>
  <si>
    <t>83.</t>
  </si>
  <si>
    <t>T50.316</t>
  </si>
  <si>
    <t>84.</t>
  </si>
  <si>
    <t>3v.316</t>
  </si>
  <si>
    <t>85.</t>
  </si>
  <si>
    <t>86.</t>
  </si>
  <si>
    <t xml:space="preserve"> 1.4.43 až 1.4.50</t>
  </si>
  <si>
    <t>87.</t>
  </si>
  <si>
    <t>OBJEKT č.p. 318 - předávací stanice</t>
  </si>
  <si>
    <t>88.</t>
  </si>
  <si>
    <t xml:space="preserve"> 1.4.51</t>
  </si>
  <si>
    <t>89.</t>
  </si>
  <si>
    <t>TA10.318</t>
  </si>
  <si>
    <t>90.</t>
  </si>
  <si>
    <t>LA10.318</t>
  </si>
  <si>
    <t>91.</t>
  </si>
  <si>
    <t>92.</t>
  </si>
  <si>
    <t xml:space="preserve"> 1.4.52</t>
  </si>
  <si>
    <t>93.</t>
  </si>
  <si>
    <t>T1.318</t>
  </si>
  <si>
    <t>94.</t>
  </si>
  <si>
    <t>95.</t>
  </si>
  <si>
    <t>T50.318</t>
  </si>
  <si>
    <t>96.</t>
  </si>
  <si>
    <t>3v.318</t>
  </si>
  <si>
    <t>Řídící systém umístěný v rozvaděči DT.CZT</t>
  </si>
  <si>
    <t>AMAP 99S</t>
  </si>
  <si>
    <t>Kompaktní volně programovatelný řídící systém.
Minimální sestava ŘS:
6xAI, 16xDI, 4xAO, 8xDO
sériové rozhraní RS232,
komunikace RS485, CAN s GO, M-BUS s GO</t>
  </si>
  <si>
    <t>APT 1000G</t>
  </si>
  <si>
    <t>Průmyslový terminál s paralelním rozhraním,
LCD prosvětlovaný displej,
textový režim 4x20 znaků,
membránová klávesnice,
paralelní rozhraní RS232, RS485 s galvanickým oddělením,
krytí IP 65 přední panel</t>
  </si>
  <si>
    <t>AXSZ 2P 03</t>
  </si>
  <si>
    <t>Napájecí stabilizovaný zdroj 24VDC, 2,5A</t>
  </si>
  <si>
    <t>Software pro číslicový regulátor</t>
  </si>
  <si>
    <t>Řídící systém umístěný v rozvaděči DT.351</t>
  </si>
  <si>
    <t>Kompaktní volně programovatelný řídící systém.
Minimální sestava ŘS:
4xAI, 8xDI, 2xAO, 4xDO
sériové rozhraní RS232,
komunikace RS485, CAN s GO, M-BUS s GO</t>
  </si>
  <si>
    <t>Řídící systém umístěný v rozvaděči DT.325</t>
  </si>
  <si>
    <t>Řídící systém umístěný v rozvaděči DT.314</t>
  </si>
  <si>
    <t>Kompaktní volně programovatelný řídící systém.
Minimální sestava ŘS:
4xAI, 8xDI, 2xAO, 6xDO
sériové rozhraní RS232,
komunikace RS485, CAN s GO, M-BUS s GO</t>
  </si>
  <si>
    <t>Řídící systém umístěný v rozvaděči DT.316</t>
  </si>
  <si>
    <t>Řídící systém umístěný v rozvaděči DT.318</t>
  </si>
  <si>
    <t>ROZVADĚČE</t>
  </si>
  <si>
    <t>DT.CTZ</t>
  </si>
  <si>
    <t>ocelová rozvodnice, š.800, v.2000, hl.400/mm/,
odnímatelný horní díl, odnímatelná zadní stěna,
dveře: 2mm lakovaný plech,úprava RAL 7032,
montážní deska: 3 mm pozinkovaný plech,
nastavitelná hloubka po 25 mm,
bočnice 1,5 mm lakovaný plech,
úprava RAL 7032, krytí IP 54,
vč.přístrojové náplně</t>
  </si>
  <si>
    <t>Další příslušenství rozvaděče:
 - bezpečnostní zdroj 230V/24VAC/DC, servisní zásuvka 230V/10A,
jistič, přepěťová ochrana 3. st. s VF filtrem,
 - pomocné relé 24VAC/DC / 4 přepínací kontakty podle počtu
připojovaných zařízení a rozsahu zapojení
 - pomocné relé 230VAC/DC / 4 přepínací kontakty podle počtu
připojovaných zařízení a rozsahu zapojení,
 - hlavní vypínač s ručním pohonem na dveře</t>
  </si>
  <si>
    <t>C.10</t>
  </si>
  <si>
    <t>Silový vývod pro čerpadlo do 0,8kW / 230V sestava:
1x jistič s pom. kontakty, 1x stykač+ jednotka pomocných kontaktů,
silové svorky, 1x třípolohový přepínač AUT-0-RUČ,
montážní příslušenství</t>
  </si>
  <si>
    <t>C.11</t>
  </si>
  <si>
    <t>Silový vývod pro čerpadlo do 0,32W / 230V sestava:
1x jistič s pom. kontakty, 1x stykač+ jednotka pomocných kontaktů,
silové svorky, 1x třípolohový přepínač AUT-0-RUČ,
montážní příslušenství</t>
  </si>
  <si>
    <t>C.12.1, C.12.2</t>
  </si>
  <si>
    <t>Silový vývod pro čerpadlo do 4,22kW / 400V sestava:
1x jistič s pom. kontakty, 1x stykač+ jednotka pomocných kontaktů,
silové svorky, 1x třípolohový přepínač AUT-0-RUČ, montážní příslušenství</t>
  </si>
  <si>
    <t>Drobný instalační materiál (svorky, propojovací kabelové žlaby vč.víka, 
šrouby M6 vč.podložek)</t>
  </si>
  <si>
    <t>Výroba rozváděče</t>
  </si>
  <si>
    <t>DT.351</t>
  </si>
  <si>
    <t>ocelová rozvodnice, š.800, v.1000, hl.250/mm/,
odnímatelný horní díl, odnímatelná zadní stěna,
dveře: 2mm lakovaný plech,úprava RAL 7032,
montážní deska: 3 mm pozinkovaný plech,
nastavitelná hloubka po 25 mm,
bočnice 1,5 mm lakovaný plech,
úprava RAL 7032, krytí IP 54,
vč.přístrojové náplně</t>
  </si>
  <si>
    <t>C.351</t>
  </si>
  <si>
    <t>Silový vývod pro ventilátor do 0,47kW / 230V sestava:
1x jistič s pom. kontakty, 1x stykač+ jednotka pomocných kontaktů,
silové svorky, 1x třípolohový přepínač AUT-0-RUČ,
montážní příslušenství</t>
  </si>
  <si>
    <t>C.351c</t>
  </si>
  <si>
    <t>Silový vývod pro čerpadlo do 0,13kW / 230V sestava:
1x jistič s pom. kontakty, 1x stykač+ jednotka pomocných kontaktů,
silové svorky, 1x třípolohový přepínač AUT-0-RUČ,
montážní příslušenství</t>
  </si>
  <si>
    <t>DT.325</t>
  </si>
  <si>
    <t>C.325</t>
  </si>
  <si>
    <t>C.325c</t>
  </si>
  <si>
    <t>DT.314</t>
  </si>
  <si>
    <t>C.314</t>
  </si>
  <si>
    <t>Silový vývod pro čerpadlo do 0,15kW / 230V sestava:
1x jistič s pom. kontakty, 1x stykač+ jednotka pomocných kontaktů,
silové svorky, 1x třípolohový přepínač AUT-0-RUČ, montážní příslušenství</t>
  </si>
  <si>
    <t>DT.316</t>
  </si>
  <si>
    <t>DT.318</t>
  </si>
  <si>
    <t>Další příslušenství rozvaděče:
 - bezpečnostní zdroj 230V/24VAC/DC, servisní zásuvka 230V/10A, 
istič, přepěťová ochrana 3. st. s VF filtrem,
 - pomocné relé 24VAC/DC / 4 přepínací kontakty podle počtu
připojovaných zařízení a rozsahu zapojení
 - pomocné relé 230VAC/DC / 4 přepínací kontakty podle počtu
připojovaných zařízení a rozsahu zapojení,
 - hlavní vypínač s ručním pohonem na dveře</t>
  </si>
  <si>
    <t>C.318</t>
  </si>
  <si>
    <t>MONTÁŽNÍ MATERIÁL</t>
  </si>
  <si>
    <t>JYTY 2x1 - Propojovací kabel stíněný</t>
  </si>
  <si>
    <t>JYTY 4x1 - Propojovací kabel stíněný</t>
  </si>
  <si>
    <t>CYKY 3Jx1,5 - Propojovací kabel silový</t>
  </si>
  <si>
    <t>CYKY 5Jx1,5 - Propojovací kabel silový</t>
  </si>
  <si>
    <t>CY6 - Propojovací vodič zelenožlutý pevný průřez 6mm</t>
  </si>
  <si>
    <t>trubka z PVC, samozhášivá, s hrdlem pro lehké
mechanické zatížení VRM 16, vč.příslušenství</t>
  </si>
  <si>
    <t>trubka z PVC, samozhášivá, s hrdlem pro lehké
mechanické zatížení VRM 20, vč.příslušenství</t>
  </si>
  <si>
    <t>trubka z PVC, samozhášivá, s hrdlem pro lehké
mechanické zatížení VRM 25, vč.příslušenství</t>
  </si>
  <si>
    <t>lišta vkládací 40x60,
vč. drobného pomocného spojovací a závěsného materiálu</t>
  </si>
  <si>
    <t>kabelový žlab 62/50 vč.víka,
vč. drobného pomocného spojovací a závěsného materiálu</t>
  </si>
  <si>
    <t>kabelový žlab 125/100 vč.víka,
vč. drobného pomocného spojovací a závěsného materiálu</t>
  </si>
  <si>
    <t>kabelový žlab 250/100 vč.víka,
vč. drobného pomocného spojovací a závěsného materiálu</t>
  </si>
  <si>
    <t>montáž kovových nosných a doplňkových konstr.5-10 kg</t>
  </si>
  <si>
    <t>SLUŽBY</t>
  </si>
  <si>
    <t>Zpracování výrobní dokumentace</t>
  </si>
  <si>
    <t>Koordinace MaR a ostatní technologie</t>
  </si>
  <si>
    <t>Software pro realizaci datového přenosu</t>
  </si>
  <si>
    <t>Oživení vstupů/výstupů, včetně odladění software na stavbě</t>
  </si>
  <si>
    <t>Výchozí revize elektrických zařízení</t>
  </si>
  <si>
    <t>Funkční zkoušky, uvedení do provozu</t>
  </si>
  <si>
    <t>Komplexní zkoušky</t>
  </si>
  <si>
    <t>Zkušební provoz</t>
  </si>
  <si>
    <t>Zaškolení personálu obsluhy a údržby</t>
  </si>
  <si>
    <t>Vyhotovení dokumentace skutečného stavu,
návodu pro obsluhu a podkladů pro provozní řád</t>
  </si>
  <si>
    <t>Celkové režijní náklady ( montážní plošiny, lešení, služby, ... )</t>
  </si>
  <si>
    <t>Zařízení staveniště</t>
  </si>
  <si>
    <t>CELKEM DODÁVKY A MONTÁŽE M+R (BEZ DPH):</t>
  </si>
  <si>
    <t>Rekonstrukce zdroje vytápění a rozšíření teplovodní sítě CZT v Jesenici</t>
  </si>
  <si>
    <t>Snížení energetické náročnosti ZŠ Jesenice</t>
  </si>
  <si>
    <t>Soupis prací</t>
  </si>
  <si>
    <t>Měření a regulace</t>
  </si>
  <si>
    <t>Zařízení pro vytápění staveb - kotelna ZŠ</t>
  </si>
  <si>
    <t xml:space="preserve"> 11/2013</t>
  </si>
  <si>
    <t>revize 02</t>
  </si>
  <si>
    <t>Zařízení kotelny a předávacích stanic</t>
  </si>
  <si>
    <r>
      <t xml:space="preserve">Automatický nízkoemisní kotel na hnědé uhlí - levé provedení
- jmenovitý výkon 600 kW (regulovatelnost 250-600 kW)
- objem zásobníku uhlí 1200 kg (horní plnění)
- hmotnost kotle 4500 kg
- rozměry 3000 x 1800 x 3900 mm
- max. teplota otopné vody 95°C
- třída kotle 3 dle ČSN EN 303-5
- napájecí výkon / napětí: 2300W / 400V / 50Hz
- součástí dodávky kotle je také spalinový ventilátor, řídící jednotka kotle, řízení kaskády kotlů
- el. propojení kotle a spalinového ventilátoru
</t>
    </r>
    <r>
      <rPr>
        <b/>
        <sz val="10"/>
        <rFont val="Arial"/>
        <family val="2"/>
      </rPr>
      <t>Kotel musí splňovat metodické pokyny k definici nízkoemisního spalovacího zdroje Ministerstva životního prostředí, odboru ochrany ovzduší.</t>
    </r>
  </si>
  <si>
    <t>Doprava kotle na místo, transport do kotelny vč. pomocných konstrukcí a zařízení pro přesun kotle na výškovou úroveň -1,8m pod výškou terénu dle výkresové dokumentace. Celková hmotnost kotle 4500 kg - v závislosti na typu kotle lze přepravovat po částech (těleso kotle, násypka, popelník)</t>
  </si>
  <si>
    <t>Uvedení do provozu odborně způsobilou osobou</t>
  </si>
  <si>
    <t>Spalinový filtr pro kotel o jmenovitém výkonu 600 kW pro dosažení požadovaných parametrů nízkoemisního zdroje
- rozměry 420 x 620 x 2000 mm
- hmotnost 500 kg</t>
  </si>
  <si>
    <t>Ocelový kouřovod DN200 délky 2m vč. kolen a oblouků, pro teploty spalin do 300°C, vč. napojení na spalinový filtr a ventilátor</t>
  </si>
  <si>
    <r>
      <t xml:space="preserve">Automatický nízkoemisní kotel na hnědé uhlí - pravé provedení
- jmenovitý výkon 198 kW (regulovatelnost 50-198 kW)
- objem zásobníku uhlí 1000 kg (horní plnění)
- hmotnost kotle 2800 kg
- rozměry 2800 x 1500 x 3300 mm
- max. teplota otopné vody 95°C
- třída kotle 3 dle ČSN EN 303-5
- napájecí výkon / napětí: 120W / 400V / 50Hz
- součástí dodávky kotle bude také spalinový ventilátor, řídící jednotka kotle, řízení kaskády kotlů
- el. propojení kotle a spalinového ventilátoru
</t>
    </r>
    <r>
      <rPr>
        <b/>
        <sz val="10"/>
        <rFont val="Arial"/>
        <family val="2"/>
      </rPr>
      <t>Kotel musí splňovat metodické pokyny k definici nízkoemisního spalovacího zdroje Ministerstva životního prostředí, odboru ochrany ovzduší.</t>
    </r>
  </si>
  <si>
    <t>Doprava kotle na místo, transport do kotelny vč. pomocných konstrukcí a zařízení pro přesun kotle na výškovou úroveň -1,8m pod výškou terénu dle výkresové dokumentace. Celková hmotnost kotle 2800 kg - v závislosti na typu kotle lze přepravovat po částech (těleso kotle, násypka, popelník)</t>
  </si>
  <si>
    <t>Spalinový filtr pro kotel o jmenovitém výkonu 198 kW pro dosažení požadovaných parametrů nízkoemisního zdroje
- rozměry 420 x 420 x 1500 mm
- hmotnost 250 kg</t>
  </si>
  <si>
    <t>Ocelový kouřovod DN150 délky 4m vč. kolen a oblouků, pro teploty spalin do 300°C, vč. napojení na spalinový filtr a ventilátor</t>
  </si>
  <si>
    <t>1.11</t>
  </si>
  <si>
    <t>Kompresorový expanzní automat s řízeným tlakem vzduchu v nádobě, vč. základní nádoby o jmenovitém objemu 2000l ; příkon 0,7 kW ; 230V ; vč. uvedení do provozu</t>
  </si>
  <si>
    <t>1.12</t>
  </si>
  <si>
    <t>1.13</t>
  </si>
  <si>
    <t>1.14</t>
  </si>
  <si>
    <t>Akumulační nepřímotopný zásobník teplé vody, jmenovitý objem 160l, vč. tepelné izolace a ukazatele teploty, tepelný výkon spirály 32kW, vodní výkon 760 l/h teplé vody (při 90/70°C)</t>
  </si>
  <si>
    <t>1.15</t>
  </si>
  <si>
    <t>Akumulační nepřímotopný zásobník teplé vody, jmenovitý objem 300l, vč. tepelné izolace a ukazatele teploty, tepelný výkon spirály 48kW, vodní výkon 1450 l/h teplé vody (při 90/70°C)</t>
  </si>
  <si>
    <t>1.16</t>
  </si>
  <si>
    <t>Expanzní nádoba pro použití na pitnou vodu, vč. připojovacího T-kusu, jmenovitý objem 18l</t>
  </si>
  <si>
    <t>1.17</t>
  </si>
  <si>
    <t>Montážní skříň plastová (příp. kovová) s půlměsíčkovým univerzálním zámkem a otvory pro odvětrání tepelné zátěže pro umístění armatur a hlavního uzávěru objektového rozvodu vytápění. Minimální rozměr skříně uvažován 1115 x 900 x 400mm. Vč. kotvícího a upevňovacího materiálu.</t>
  </si>
  <si>
    <t>1.18</t>
  </si>
  <si>
    <t>Štítek na montážní skříň s nápisem Hlavní uzávěr UT</t>
  </si>
  <si>
    <t>Oběhové čerpadlo kotlového okruhu, vč. protipřírub, izolace, atd.
DN50 ; Q = 9,0 m3/h ; dP = 45 kPa ;  0,32 kW ; 1,4A ;  230 V
(všechna čerpadla dodána s kompletním příslušenstvím a montáží)</t>
  </si>
  <si>
    <t>Oběhové čerpadlo kotlového okruhu, vč. protipřírub, izolace, atd.
DN65 ; Q = 26 m3/h ; dP = 55 kPa ;  0,80 kW ; 3,50A ;  230 V
(všechna čerpadla dodána s kompletním příslušenstvím a montáží)</t>
  </si>
  <si>
    <t>Oběhové čerpadlo s elektronickou regulací otáček - řízení čerpadla na konstantní tlak vč. protipřírub, izolace, atd.
DN80 ; Q = 35 m3/h ; dP = 140 kPa ;  4,20 kW ; 11,6A ;  400 V
(všechna čerpadla dodána s kompletním příslušenstvím a montáží)</t>
  </si>
  <si>
    <t>Mezipřírubová uzavírací klapka DN100, vč. protipřírub</t>
  </si>
  <si>
    <t>Mezipřírubová uzavírací klapka DN125, vč. protipřírub</t>
  </si>
  <si>
    <t>Zpětná klapka přírubová DN125</t>
  </si>
  <si>
    <t>Filtr přírubový DN100</t>
  </si>
  <si>
    <t>Filtr přírubový DN125</t>
  </si>
  <si>
    <t>Ruční vyvažovací ventil přírubový DN65 s měřícími vsuvkami</t>
  </si>
  <si>
    <t>Ruční vyvažovací ventil přírubový DN80 s měřícími vsuvkami</t>
  </si>
  <si>
    <t>Ruční vyvažovací ventil přírubový DN125 s měřícími vsuvkami</t>
  </si>
  <si>
    <t>Pojistný ventil kotlového okruhu 2,0 bar; vstup G 1 1/4 ; výstup G 2</t>
  </si>
  <si>
    <t>Pojistný ventil kotlového okruhu 2,0 bar; vstup DN40 ; výstup DN65
- odfukovací nádoba k pojistnému ventilu pro kotel nad 300kW není nutná za předpokladu, ze bude zdroj tepla vybaven omezovačem teploty a tlaku. Pokud vybraný kotel nebude mít tato zařízení, musí se odfukovací nádoba instalovat za pojistný ventil dle ČSN EN 12828.</t>
  </si>
  <si>
    <t>2.20</t>
  </si>
  <si>
    <t>2.21</t>
  </si>
  <si>
    <t>2.22</t>
  </si>
  <si>
    <t>2.23</t>
  </si>
  <si>
    <t>Montáž 3-cestného směšovacího ventilu závitového s pohonem 0-10V
DN50 ; kvs = 31,5 m3/h (dodávka ventilu vč. pohonu je součástí profese MaR)</t>
  </si>
  <si>
    <t>2.24</t>
  </si>
  <si>
    <t>Montáž 3-cestného směšovacího ventilu závitového s pohonem 0-10V
DN65 ; kvs = 65 m3/h (dodávka ventilu vč. pohonu je součástí profese MaR)</t>
  </si>
  <si>
    <t>2.25</t>
  </si>
  <si>
    <t>Montáž 3-cestného směšovacího ventilu závitového s pohonem 0-10V
DN80 ; kvs = 80 m3/h (dodávka ventilu vč. pohonu je součástí profese MaR)</t>
  </si>
  <si>
    <t>2.26</t>
  </si>
  <si>
    <t>Vodoměr (průtok 2,5 m3/h)</t>
  </si>
  <si>
    <t>Armatury UT - tlakově závislé předávací stanice</t>
  </si>
  <si>
    <t>2.27</t>
  </si>
  <si>
    <t>Oběhové čerpadlo s elektronickou regulací otáček - řízení na konstantní tlak, vč. protipřírub, izolace, atd.
DN25 ; Q = 1,5 m3/h ; dP = 60 kPa ;  0,15 kW ; 1,2A ;  230 V
(všechna čerpadla dodána s kompletním příslušenstvím a montáží)</t>
  </si>
  <si>
    <t>2.28</t>
  </si>
  <si>
    <t>Oběhové čerpadlo s elektronickou regulací otáček - řízení na konstantní tlak, vč. protipřírub, izolace, atd.
DN40 ; Q = 3,5 m3/h ; dP = 80 kPa ;  0,47 kW ; 2,1A ;  230 V
(všechna čerpadla dodána s kompletním příslušenstvím a montáží)</t>
  </si>
  <si>
    <t>2.29</t>
  </si>
  <si>
    <t>Oběhové čerpadlo s elektronickou regulací otáček - řízení na konstantní tlak, vč. protipřírub, izolace, atd.
DN40 ; Q = 6,0 m3/h ; dP = 80 kPa ;  0,47 kW ; 2,1A ;  230 V
(všechna čerpadla dodána s kompletním příslušenstvím a montáží)</t>
  </si>
  <si>
    <t>2.30</t>
  </si>
  <si>
    <t>Kulový kohout závitový DN32</t>
  </si>
  <si>
    <t>2.31</t>
  </si>
  <si>
    <t>Kulový kohout závitový DN50</t>
  </si>
  <si>
    <t>2.32</t>
  </si>
  <si>
    <t>Filtr závitový DN32</t>
  </si>
  <si>
    <t>2.33</t>
  </si>
  <si>
    <t>Filtr závitový DN50</t>
  </si>
  <si>
    <t>2.34</t>
  </si>
  <si>
    <t>2-cestný uzavírací ventil závitový DN32 s pohonem ON/OFF pro regulaci zásobníku TV</t>
  </si>
  <si>
    <t>2.35</t>
  </si>
  <si>
    <t>Montáž 3-cestného směšovacího ventilu závitového s pohonem 0-10V
DN20 ; kvs = 4,0 m3/h (dodávka ventilu vč. pohonu je součástí profese MaR)</t>
  </si>
  <si>
    <t>2.36</t>
  </si>
  <si>
    <t>Montáž 3-cestného směšovacího ventilu závitového s pohonem 0-10V
DN25 ; kvs = 8,0 m3/h (dodávka ventilu vč. pohonu je součástí profese MaR)</t>
  </si>
  <si>
    <t>2.37</t>
  </si>
  <si>
    <t>Montáž 3-cestného směšovacího ventilu závitového s pohonem 0-10V
DN32 ; kvs = 16,0 m3/h (dodávka ventilu vč. pohonu je součástí profese MaR)</t>
  </si>
  <si>
    <t>2.38</t>
  </si>
  <si>
    <t>Ultrazvukový měřič spotřeby tepla, vč. teplotních čidel, návarků a kabeláže
DN20 ; Qp = 1,5 m3/h</t>
  </si>
  <si>
    <t>2.39</t>
  </si>
  <si>
    <t>Ultrazvukový měřič spotřeby tepla, vč. teplotních čidel, návarků a kabeláže
DN25 ; Qp = 3,5 m3/h</t>
  </si>
  <si>
    <t>2.40</t>
  </si>
  <si>
    <t>Ultrazvukový měřič spotřeby tepla, vč. teplotních čidel, návarků a kabeláže
DN40 ; Qp = 6,0 m3/h</t>
  </si>
  <si>
    <t>2.41</t>
  </si>
  <si>
    <t>2.42</t>
  </si>
  <si>
    <t>2.43</t>
  </si>
  <si>
    <t>2.44</t>
  </si>
  <si>
    <t>Příprava pro teplotní a tlaková čidla pro zapojení MaR (návarky, jímky)</t>
  </si>
  <si>
    <t>Armatury ZTI - tlakově závislé předávací stanice</t>
  </si>
  <si>
    <t>(dodávka a montáž ; armatury pro pitnou vodu, max. teplota 70°C)</t>
  </si>
  <si>
    <t>2.45</t>
  </si>
  <si>
    <t>Cirkulační čerpadlo s elektronickou regulací otáček pro pitnou vodu, vč. protipřírub, izolace, atd.
DN25 ; Q = 3 m3/h ; dP = 50 kPa ;  0,13 kW ; 1,2A ;  230 V
(všechna čerpadla dodána s kompletním příslušenstvím a montáží)</t>
  </si>
  <si>
    <t>2.46</t>
  </si>
  <si>
    <t>Uzavírací kulový kohout DN40</t>
  </si>
  <si>
    <t>2.47</t>
  </si>
  <si>
    <t>Uzavírací kulový kohout DN50</t>
  </si>
  <si>
    <t>2.48</t>
  </si>
  <si>
    <t>Filtr DN40</t>
  </si>
  <si>
    <t>2.49</t>
  </si>
  <si>
    <t>Filtr DN50</t>
  </si>
  <si>
    <t>2.50</t>
  </si>
  <si>
    <t>2.51</t>
  </si>
  <si>
    <t>Pojistný ventil k zásobníku TV ; 6 bar</t>
  </si>
  <si>
    <t>2.52</t>
  </si>
  <si>
    <t xml:space="preserve">Manometr, 0 - 1,0 MPa, vč. manom. smyčky a 3-cestného kohoutu </t>
  </si>
  <si>
    <t>2.53</t>
  </si>
  <si>
    <t>Teploměry bimetalové, vč. jímky (0-100°C)</t>
  </si>
  <si>
    <t>2.54</t>
  </si>
  <si>
    <t>Vodoměr na přívod studené vody do zádobníku</t>
  </si>
  <si>
    <t>DN100 (108/4,0 )</t>
  </si>
  <si>
    <t>DN125 (133/4,5)</t>
  </si>
  <si>
    <t>DN50</t>
  </si>
  <si>
    <t>DN65</t>
  </si>
  <si>
    <t>OBJEKTOVÉ ROZVODY</t>
  </si>
  <si>
    <t>3.9</t>
  </si>
  <si>
    <t>DN20 (3/4")</t>
  </si>
  <si>
    <t>3.10</t>
  </si>
  <si>
    <t>DN32 (5/4")</t>
  </si>
  <si>
    <t>3.11</t>
  </si>
  <si>
    <t>DN50 (2")</t>
  </si>
  <si>
    <t>Plastové potrubí pro pitnou vodu. Potrubí PPR typ 3, vč. tvarovek a spojek, těsnícího materiálu, upevnění. Tlaková řada PN16.</t>
  </si>
  <si>
    <t>3.12</t>
  </si>
  <si>
    <t>DN40 (50 x 6,9)</t>
  </si>
  <si>
    <t>3.13</t>
  </si>
  <si>
    <t>DN50 (63 x 8,6)</t>
  </si>
  <si>
    <t>Izolace rozvodů vytápění - trubicová izolace Izolace vč. kolen a ohybů, armatur.</t>
  </si>
  <si>
    <t>tl. 20mm pro ocelové potrubí DN20</t>
  </si>
  <si>
    <t>tl. 30mm pro ocelové potrubí DN32</t>
  </si>
  <si>
    <t>tl. 40mm pro ocelové potrubí DN50</t>
  </si>
  <si>
    <t>5.6</t>
  </si>
  <si>
    <t>5.7</t>
  </si>
  <si>
    <t>tl. 60mm pro ocelové potrubí DN100</t>
  </si>
  <si>
    <t>5.8</t>
  </si>
  <si>
    <t>tl. 80mm pro ocelové potrubí DN125</t>
  </si>
  <si>
    <t>5.9</t>
  </si>
  <si>
    <t>Izolace armatur</t>
  </si>
  <si>
    <t>Venkovní rozvody - bezkanálová technologie</t>
  </si>
  <si>
    <t>Předizolované ocelové potrubí pro bezkanálovou technologii uložení, s kontrolním systémem, 3. izolační třída (ocelové potrubí + PUR izolace + povrchová úprava HDPE)</t>
  </si>
  <si>
    <t>DN100/250 (tl. tepelné izolace potrubí DN100/250 je 64mm)</t>
  </si>
  <si>
    <t>trubka DN100/250, l = 12m, iz. třída 3, s kontrolním systémem</t>
  </si>
  <si>
    <t>trubka DN100/250, doměrek 10,00m, iz. třída 3, s kontrolním systémem</t>
  </si>
  <si>
    <t>trubka DN100/250, doměrek 7,65m, iz. třída 3, s kontrolním systémem</t>
  </si>
  <si>
    <t>trubka DN100/250, doměrek 7,25m, iz. třída 3, s kontrolním systémem</t>
  </si>
  <si>
    <t>trubka DN100/250, doměrek 3,50m, iz. třída 3, s kontrolním systémem</t>
  </si>
  <si>
    <t>oblouk 90° DN100/250, iz. třída 3</t>
  </si>
  <si>
    <t>paralelní T odbočka DN100/250 x DN50/160</t>
  </si>
  <si>
    <t>prefabrikovaná redukce DN100/250 x DN80/200</t>
  </si>
  <si>
    <t>gumová průchodka 250</t>
  </si>
  <si>
    <t>koncové těsnění DN100/250</t>
  </si>
  <si>
    <t>6.11</t>
  </si>
  <si>
    <t>polyuretanový profil 250</t>
  </si>
  <si>
    <t>DN80/200 (tl. tepelné izolace potrubí DN80/200 je 52mm)</t>
  </si>
  <si>
    <t>6.12</t>
  </si>
  <si>
    <t>trubka DN80/200, l = 12m, iz. třída 3, s kontrolním systémem</t>
  </si>
  <si>
    <t>6.13</t>
  </si>
  <si>
    <t>trubka DN80/200, l = 6m, iz. třída 3, s kontrolním systémem</t>
  </si>
  <si>
    <t>6.14</t>
  </si>
  <si>
    <t>trubka DN80/200, doměrek 11,65m, iz. třída 3, s kontrolním systémem</t>
  </si>
  <si>
    <t>6.15</t>
  </si>
  <si>
    <t>trubka DN80/200, doměrek 11,10m, iz. třída 3, s kontrolním systémem</t>
  </si>
  <si>
    <t>6.16</t>
  </si>
  <si>
    <t>trubka DN80/200, doměrek 10,35m, iz. třída 3, s kontrolním systémem</t>
  </si>
  <si>
    <t>6.17</t>
  </si>
  <si>
    <t>trubka DN80/200, doměrek 7,00m, iz. třída 3, s kontrolním systémem</t>
  </si>
  <si>
    <t>6.18</t>
  </si>
  <si>
    <t>trubka DN80/200, doměrek 0,80m, iz. třída 3, s kontrolním systémem</t>
  </si>
  <si>
    <t>6.19</t>
  </si>
  <si>
    <t>oblouk 90° DN80/200, iz. třída 3</t>
  </si>
  <si>
    <t>6.20</t>
  </si>
  <si>
    <t>paralelní T odbočka DN80/200 x DN65/180</t>
  </si>
  <si>
    <t>6.21</t>
  </si>
  <si>
    <t>elevační T odbočka DN80/200 x DN32/140</t>
  </si>
  <si>
    <t>6.22</t>
  </si>
  <si>
    <t>prefabrikovaná redukce DN80/200 x DN65/180</t>
  </si>
  <si>
    <t>6.23</t>
  </si>
  <si>
    <t>polyuretanový profil 200</t>
  </si>
  <si>
    <t>DN65/180 (tl. tepelné izolace potrubí DN65/180 je 49mm)</t>
  </si>
  <si>
    <t>6.24</t>
  </si>
  <si>
    <t>trubka DN65/180, l = 12m, iz. třída 3, s kontrolním systémem</t>
  </si>
  <si>
    <t>6.25</t>
  </si>
  <si>
    <t>trubka DN65/180, l = 6m, iz. třída 3, s kontrolním systémem</t>
  </si>
  <si>
    <t>6.26</t>
  </si>
  <si>
    <t>trubka DN65/180, doměrek 11,30m, iz. třída 3, s kontrolním systémem</t>
  </si>
  <si>
    <t>6.27</t>
  </si>
  <si>
    <t>trubka DN65/180, doměrek 10,60m, iz. třída 3, s kontrolním systémem</t>
  </si>
  <si>
    <t>6.28</t>
  </si>
  <si>
    <t>trubka DN65/180, doměrek 4,25m, iz. třída 3, s kontrolním systémem</t>
  </si>
  <si>
    <t>6.29</t>
  </si>
  <si>
    <t>trubka DN65/180, doměrek 3,55m, iz. třída 3, s kontrolním systémem</t>
  </si>
  <si>
    <t>6.30</t>
  </si>
  <si>
    <t>oblouk 90° DN65/180, iz. třída 3</t>
  </si>
  <si>
    <t>6.31</t>
  </si>
  <si>
    <t>elevační T odbočka DN65/180 x DN32/140</t>
  </si>
  <si>
    <t>6.32</t>
  </si>
  <si>
    <t>prefabrikovaná redukce DN65/180 x DN50/160</t>
  </si>
  <si>
    <t>6.33</t>
  </si>
  <si>
    <t>jednočinný kompenzátor DN65</t>
  </si>
  <si>
    <t>6.34</t>
  </si>
  <si>
    <t>polyuretanový profil 180</t>
  </si>
  <si>
    <t>DN50/160 (tl. tepelné izolace potrubí DN50/160 je 47mm)</t>
  </si>
  <si>
    <t>6.35</t>
  </si>
  <si>
    <t>trubka DN50/160, l = 12m, iz. třída 3, s kontrolním systémem</t>
  </si>
  <si>
    <t>6.36</t>
  </si>
  <si>
    <t>trubka DN50/160, l = 6m, iz. třída 3, s kontrolním systémem</t>
  </si>
  <si>
    <t>6.37</t>
  </si>
  <si>
    <t>trubka DN50/160, doměrek 7,25m, iz. třída 3, s kontrolním systémem</t>
  </si>
  <si>
    <t>6.38</t>
  </si>
  <si>
    <t>trubka DN50/160, doměrek 6,55m, iz. třída 3, s kontrolním systémem</t>
  </si>
  <si>
    <t>6.39</t>
  </si>
  <si>
    <t>trubka DN50/160, doměrek 5,60m, iz. třída 3, s kontrolním systémem</t>
  </si>
  <si>
    <t>6.40</t>
  </si>
  <si>
    <t>trubka DN50/160, doměrek 3,50m, iz. třída 3, s kontrolním systémem</t>
  </si>
  <si>
    <t>6.41</t>
  </si>
  <si>
    <t>trubka DN50/160, doměrek 2,35m, iz. třída 3, s kontrolním systémem</t>
  </si>
  <si>
    <t>6.42</t>
  </si>
  <si>
    <t>trubka DN50/160, doměrek 0,80m, iz. třída 3, s kontrolním systémem</t>
  </si>
  <si>
    <t>6.43</t>
  </si>
  <si>
    <t>trubka DN50/160, doměrek 0,50m, iz. třída 3, s kontrolním systémem</t>
  </si>
  <si>
    <t>6.44</t>
  </si>
  <si>
    <t>oblouk 90° DN50/160, iz. třída 3</t>
  </si>
  <si>
    <t>6.45</t>
  </si>
  <si>
    <t>souprava záslepky DN50/160</t>
  </si>
  <si>
    <t>6.46</t>
  </si>
  <si>
    <t>gumová průchodka 160</t>
  </si>
  <si>
    <t>6.47</t>
  </si>
  <si>
    <t>koncové těsnění DN50/160</t>
  </si>
  <si>
    <t>6.48</t>
  </si>
  <si>
    <t>polyuretanový profil 160</t>
  </si>
  <si>
    <t>DN32/140 (tl. tepelné izolace potrubí DN32/140 je 46mm)</t>
  </si>
  <si>
    <t>6.49</t>
  </si>
  <si>
    <t>trubka DN32/140, doměrek 2,85m, iz. třída 3, s kontrolním systémem</t>
  </si>
  <si>
    <t>6.50</t>
  </si>
  <si>
    <t>trubka DN32/140, doměrek 2,50m, iz. třída 3, s kontrolním systémem</t>
  </si>
  <si>
    <t>6.51</t>
  </si>
  <si>
    <t>trubka DN32/140, doměrek 2,15m, iz. třída 3, s kontrolním systémem</t>
  </si>
  <si>
    <t>6.52</t>
  </si>
  <si>
    <t>trubka DN32/140, doměrek 1,80m, iz. třída 3, s kontrolním systémem</t>
  </si>
  <si>
    <t>6.53</t>
  </si>
  <si>
    <t>souprava záslepky DN32/140</t>
  </si>
  <si>
    <t>6.54</t>
  </si>
  <si>
    <t>gumová průchodka 140</t>
  </si>
  <si>
    <t>6.55</t>
  </si>
  <si>
    <t>koncové těsnění DN32/140</t>
  </si>
  <si>
    <t>6.56</t>
  </si>
  <si>
    <t>polyuretanový profil 140</t>
  </si>
  <si>
    <t>Pomocný materiál</t>
  </si>
  <si>
    <t>6.57</t>
  </si>
  <si>
    <t>ocelová chránička DN300 (324,0 x 8,0), vč. antikorozního nátěru</t>
  </si>
  <si>
    <t>6.58</t>
  </si>
  <si>
    <t>gumové manžety pro utěsnění konců chrániček DN300 pro potrubí vnějšího průměru 200mm</t>
  </si>
  <si>
    <t>6.59</t>
  </si>
  <si>
    <t>distanční objímky pro potrubí průměru 200mm, výška objímky 50mm</t>
  </si>
  <si>
    <t>6.60</t>
  </si>
  <si>
    <t>výstražná folie zelená</t>
  </si>
  <si>
    <t>6.61</t>
  </si>
  <si>
    <t>spojovací objímky, vč. pěny</t>
  </si>
  <si>
    <t>Zemní práce</t>
  </si>
  <si>
    <t>Před zahájením výkopových prací bude zajištěno vytýčení stávajících inženýrských sítí</t>
  </si>
  <si>
    <t>Hloubení výkopu se šikmými stěnami pro podzemní vedení s urovnáním dna do předepsaného profilu a spádu s přehozením výkopku na přilehlém terénu na vzdálenost do 3 m od podélné osy nebo naložením na dopravní prostředek, vč. svislého přesunu.</t>
  </si>
  <si>
    <t>m3</t>
  </si>
  <si>
    <t>Vodorovné přemístění přebytečného výkopku na skládku odběratele do 10 km, vč.uložení</t>
  </si>
  <si>
    <t>Obsyp potrubí z jemného písku</t>
  </si>
  <si>
    <t>Zásyp sypaninou z jakékoliv horniny s uložením výkopku po vrstvách se zhutněním</t>
  </si>
  <si>
    <t>Bourání zpevněného živičného povrchu</t>
  </si>
  <si>
    <t>7.7</t>
  </si>
  <si>
    <t>Bourání/rozebírání panelového povrchu</t>
  </si>
  <si>
    <t>7.8</t>
  </si>
  <si>
    <t>Úprava zpevněného živičného povrchu do původního stavu</t>
  </si>
  <si>
    <t>7.9</t>
  </si>
  <si>
    <t>Úprava panelového povrchu do původního stavu</t>
  </si>
  <si>
    <t>7.10</t>
  </si>
  <si>
    <t>Úprava nezpevněné komunikace do původního stavu</t>
  </si>
  <si>
    <t>7.11</t>
  </si>
  <si>
    <t>Podkop ulice 5. Května vč. chodníků délky 11m</t>
  </si>
  <si>
    <t>7.12</t>
  </si>
  <si>
    <t>Uložení ocelových chrániček DN300</t>
  </si>
  <si>
    <t>Tlaková zkouška</t>
  </si>
  <si>
    <t>DN65 - DN80</t>
  </si>
  <si>
    <t>DN100 - DN125</t>
  </si>
  <si>
    <t>8.10</t>
  </si>
  <si>
    <t>8.11</t>
  </si>
  <si>
    <t>9.1</t>
  </si>
  <si>
    <t>Demontáž stávajícího automatického kotle na hnědé uhlí o výkonu 260 kW, vč. kouřovodu, odtahového ventilátoru, nosné konstrukce.</t>
  </si>
  <si>
    <t>9.2</t>
  </si>
  <si>
    <t>9.3</t>
  </si>
  <si>
    <t>Demontáž stávající ocelové konstrukce, vč. pochozí lávky nad kotlem.</t>
  </si>
  <si>
    <t>9.4</t>
  </si>
  <si>
    <t>Demontáž části potrubních rozvodů, které přísluší části kotelny centrálního zásobování teplem.</t>
  </si>
  <si>
    <t>9.5</t>
  </si>
  <si>
    <t>Demontáž akumulačního zásobníku teplé vody o jmenovitém objemu 1500 l vč. armatur a připojovacího potrubí</t>
  </si>
  <si>
    <t>9.6</t>
  </si>
  <si>
    <t>Demontáž deskového výměníku tepla vč. armatur</t>
  </si>
  <si>
    <t>9.7</t>
  </si>
  <si>
    <t>Demontáž rozdělovače a sběrače otopné vody vč. armatur a připojovacího potrubí</t>
  </si>
  <si>
    <t>10.1</t>
  </si>
  <si>
    <t>Nosná žárově pozinkovaná ocelová konstrukce pod kotel 198kW
- předpokládané rozměry: šířka 1000mm ; délka 2800mm ; výška 400mm
- předpokládané zatížení: kotel s provozní hmotností 5600kg
- velikost a únosnost musí být upravena dle konkrétního typu kotle</t>
  </si>
  <si>
    <t>10.2</t>
  </si>
  <si>
    <t>Nosná žárově pozinkovaná ocelová konstrukce pod kotel 600kW
- předpokládané rozměry: šířka 1700mm ; délka 3300mm ; výška 150mm
- předpokládané zatížení: kotel s provozní hmotností 8600kg
- velikost a únosnost musí být upravena dle konkrétního typu kotle</t>
  </si>
  <si>
    <t>10.3</t>
  </si>
  <si>
    <t>Nosné konstrukce (žárově pozinkovaná ocel) pod spalinový filtr kotle 198kW, předpokládaná hmotnost filtru 250kg</t>
  </si>
  <si>
    <t>10.4</t>
  </si>
  <si>
    <t>Nosné konstrukce (žárově pozinkovaná ocel) pod spalinový filtr kotle 600kW, předpokládaná hmotnost filtru 500kg</t>
  </si>
  <si>
    <t>10.5</t>
  </si>
  <si>
    <t>Pochozí lávka (žárově pozinkovaná ocel) nad úrovní kotlů pro zavážení uhlí do zásobníku, vč. zábradlí
- rozměry cca 4500x2200mm ve výšce cca 3100mm nad sníženou podlahou kotelny
- zábradlí min. výšky 1000mm o celkové délce 9m</t>
  </si>
  <si>
    <t>10.6</t>
  </si>
  <si>
    <t>10.7</t>
  </si>
  <si>
    <t>Prostupy pro potrubí v kotelně do DN125</t>
  </si>
  <si>
    <t>10.8</t>
  </si>
  <si>
    <t>Zazdění prostupu po stávající potrubí, které bude demontováno do DN100</t>
  </si>
  <si>
    <t>10.9</t>
  </si>
  <si>
    <t>Prostupy pro vstup předizolovaného potrubí do jednotlivých objektů, vč. utěsnění, obnovení celistvosti hydroizolace a začištění zdiva</t>
  </si>
  <si>
    <t>10.10</t>
  </si>
  <si>
    <t>Provizorní přemostění lehké v místě překopů komunikace, parkoviště</t>
  </si>
  <si>
    <t>10.11</t>
  </si>
  <si>
    <t>Provizorní lávka pro pěší v místě překopů chodníků</t>
  </si>
  <si>
    <t>10.12</t>
  </si>
  <si>
    <t>Přenosné samostojné dopravní značení "Zákaz zastavení"</t>
  </si>
  <si>
    <t>10.13</t>
  </si>
  <si>
    <t>Přenosné samostojné dopravní značení "zákaz vjezdu vozidel nad 3,5t"</t>
  </si>
  <si>
    <t>10.14</t>
  </si>
  <si>
    <t>Přenosné samostojné dopravní značení "Práce na vozovce"</t>
  </si>
  <si>
    <t>10.15</t>
  </si>
  <si>
    <t>Přenosné samostojné dopravní značení "Konec více zákazů"</t>
  </si>
  <si>
    <t>Praha, listopad 2013                                                    Vypracoval : Ing. František Havránek
                                                                                                        Ondřej Raboch</t>
  </si>
  <si>
    <t>Zařízení pro vytápění staveb</t>
  </si>
  <si>
    <t>P.Č.</t>
  </si>
  <si>
    <t>KCN</t>
  </si>
  <si>
    <t>Kód položky</t>
  </si>
  <si>
    <t>MJ</t>
  </si>
  <si>
    <t>Množství celkem</t>
  </si>
  <si>
    <t>Cena jednotková (bez DPH)</t>
  </si>
  <si>
    <t>Cena celkem (bez DPH)</t>
  </si>
  <si>
    <t xml:space="preserve">V níže uvedené specifikaci zařízení, jsou uvedené typy výrobků a zařízení pouze jako příklad určující minimální mez standardu výrobků. Tato specifikace materiálu byla vypracována na základě znalostí a podkladů známých v době jejího zhotovení. Je specifikací předběžnou a proto není konečným podkladem pro objednávky a dodávky. Ze strany projektanta není námitek v případě záměny výrobků, které jsou uvedeny v projektu za předpokladu, že budou dodrženy veškeré standardy a technické parametry, zejména hlučnost, váha a rozměry jsou hodnoty maximální. Záměně výrobků musí předcházet vzorkování a odsouhlasení od investora. Dále při záměně výrobků je nutno dořešit či prověřit veškeré vazby na navazující profese (např. elektro, MaR apod.). Dokumentace tvoří jeden celek a je nutno, zvláště při stanovení ceny se s ní komplexně seznámit. </t>
  </si>
  <si>
    <t>Při zpracování nabídky je nutné vycházet ze všech částí dokumentace (technické zprávy, výkresové dokumentace a specifikace materiálu).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které se na ně vztahují.</t>
  </si>
  <si>
    <t>DODÁVKY VNITŘNÍHO VODOVODU (BEZ MONTÁŽE):</t>
  </si>
  <si>
    <t xml:space="preserve">Potrubí plastové pro vodu </t>
  </si>
  <si>
    <t xml:space="preserve">materiál: PPR typ 3 - statický kopolymer polypropylenu      </t>
  </si>
  <si>
    <t xml:space="preserve">včetně tvarovek a spojek, těsnícího materiálu, upevnění rour, </t>
  </si>
  <si>
    <t xml:space="preserve">Tlaková řada : PN 16, spojování polyfuzním svarem, použití: pro vnitřní rozvody soc. vody </t>
  </si>
  <si>
    <t>DN 15 (20x2,8)</t>
  </si>
  <si>
    <t>DN 20 (25x3.5i)</t>
  </si>
  <si>
    <t>Napojení na stávající rozvod</t>
  </si>
  <si>
    <t xml:space="preserve">Rohový ventil bez filtru s krytkou pro napojení stojánkových baterií </t>
  </si>
  <si>
    <t xml:space="preserve">Pancéřované hadičky pro připojení stojánkových baterií </t>
  </si>
  <si>
    <t>Nástěnky pro rohové ventily</t>
  </si>
  <si>
    <t>Nástěnka pro sprchovou baterii</t>
  </si>
  <si>
    <t xml:space="preserve">Tepelná pěnová návleková izolace </t>
  </si>
  <si>
    <t>tl. 5 mm, potrubí DN 15</t>
  </si>
  <si>
    <t>tl. 20 mm, potrubí DN 15</t>
  </si>
  <si>
    <t>tl. 5 mm, potrubí DN 20</t>
  </si>
  <si>
    <t>tl. 20 mm, potrubí DN 20</t>
  </si>
  <si>
    <t>Ohřívače</t>
  </si>
  <si>
    <t>Elektrický tlakový ohřívač teplé vody, jmenovitý objem 50 litrů
el. přípojka 2,2 kW 1/N/PE ~ 230 V, bezpečnostní soustava pro tlakové přístroje - pojistný ventil (otevírací přetlak 0,6 Mpa), zpětný ventil, uzavíratelná přípojka studené vody G 1/2´´,
přípojka teplé vody G 1/2´´, sifonová výlevka G 1´´</t>
  </si>
  <si>
    <t xml:space="preserve">Tlakové zkoušky, proplach a desinfekce </t>
  </si>
  <si>
    <t>tlakové zkoušky potrubí, proplach a desinfekce potrubí DN 15</t>
  </si>
  <si>
    <t>Demontáž stávajícího umyvadla, sifonu a nástěnné směšovací baterie</t>
  </si>
  <si>
    <t>Montáž umyvadla</t>
  </si>
  <si>
    <t>Přípomoce stavebních prací, obklady přilehlých stěn ke sprchovému koutu</t>
  </si>
  <si>
    <t>CELKEM DODÁVKY VNITŘNÍHO VODOVODU (BEZ MONTÁŽE):</t>
  </si>
  <si>
    <t>CELKEM MONTÁŽ VNITŘNÍHO VODOVODU:</t>
  </si>
  <si>
    <t>CELKEM DODÁVKY A MONTÁŽE VNITŘNÍHO VODOVODU:</t>
  </si>
  <si>
    <t>DODÁVKY A MONTÁŽE ZAŘIZOVACÍCH PŘEDMĚTŮ</t>
  </si>
  <si>
    <t>S1</t>
  </si>
  <si>
    <t>Sprchová vanička samonosná 900/900</t>
  </si>
  <si>
    <t>Sprchový kout</t>
  </si>
  <si>
    <t>Zápachová uzávěrka pro sprchové vaničky</t>
  </si>
  <si>
    <t>Baterie sprchová nástěnná</t>
  </si>
  <si>
    <t>Sprchová sada (sprchová hlavice, držák sprchy a mýdla, hadice 150 mm)</t>
  </si>
  <si>
    <t>U1</t>
  </si>
  <si>
    <t>Umyvadlo s otvorem pro baterii uprostřed 550x420 mm, barva bílá</t>
  </si>
  <si>
    <t>Sifon umyvadlový plastový 5/4´´/DN40</t>
  </si>
  <si>
    <t>Baterie umyvadlová stojánková páková bez výpusti, materiál: chrom</t>
  </si>
  <si>
    <t>CELKEM DODÁVKY ZAŘIZOVACÍCH PŘEDMĚTŮ (BEZ MONTÁŽE):</t>
  </si>
  <si>
    <t>CELKEM MONTÁŽ ZAŘIZOVACÍCH PŘEDMĚTŮ:</t>
  </si>
  <si>
    <t>CELKEM DODÁVKY A MONTÁŽE ZAŘIZOVACÍCH PŘEDMĚTŮ:</t>
  </si>
  <si>
    <t>DODÁVKY VNITŘNÍ KANALIZACE (BEZ MONTÁŽE):</t>
  </si>
  <si>
    <t>Kanalizační potrubí plastové třívrstvé, včetně tvarovek</t>
  </si>
  <si>
    <t xml:space="preserve">DN 40 </t>
  </si>
  <si>
    <t>DN 50</t>
  </si>
  <si>
    <t>Vyvedení  odpadních výustek</t>
  </si>
  <si>
    <t>DN 25</t>
  </si>
  <si>
    <t>DN 40</t>
  </si>
  <si>
    <t>Zkouška těsnosti kanalizace</t>
  </si>
  <si>
    <t>DN 40 - 100</t>
  </si>
  <si>
    <t>přípomoce stavebních prací</t>
  </si>
  <si>
    <t>CELKEM DODÁVKY VNITŘNÍ KANALIZACE (BEZ MONTÁŽE):</t>
  </si>
  <si>
    <t>CELKEM MONTÁŽ VNITŘNÍ KANALIZACE:</t>
  </si>
  <si>
    <t>CELKEM DODÁVKY A MONTÁŽE VNITŘNÍ KANALIZACE:</t>
  </si>
  <si>
    <t>V Praze 04. 2013                                                       Vypracovala: Ing. Hana Podaná</t>
  </si>
  <si>
    <t>CELKEM DODÁVKY A MONTÁŽE ZTI (BEZ DPH):</t>
  </si>
  <si>
    <t xml:space="preserve">ZTI – Zdravotně technické instalace - kotelna ZŠ </t>
  </si>
  <si>
    <t>KOTELNA ZŠ</t>
  </si>
  <si>
    <t>TA10.10</t>
  </si>
  <si>
    <t>TA1.1, TA1.2</t>
  </si>
  <si>
    <t>LA10.10</t>
  </si>
  <si>
    <t>PA1.10, PA2.10</t>
  </si>
  <si>
    <t>AA10.10</t>
  </si>
  <si>
    <t>Regulace teploty vratné vody na konstantní hodnotu - kotel K1</t>
  </si>
  <si>
    <t>T1.1</t>
  </si>
  <si>
    <t>3v.1</t>
  </si>
  <si>
    <r>
      <t>Třícestný směšovací ventil, závitový, DN40, kvs=25m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0"/>
      </rPr>
      <t>/hod,
vč. pohonu 24VAC, ovládání 0-10VDC</t>
    </r>
  </si>
  <si>
    <t>Regulace teploty vratné vody na konstantní hodnotu - kotel K2</t>
  </si>
  <si>
    <t>T1.2</t>
  </si>
  <si>
    <t>3v.2</t>
  </si>
  <si>
    <t>Ovládání primárního čerpadla OV</t>
  </si>
  <si>
    <t>LamDataPar 2x2x0,8 - Komunikační kabel</t>
  </si>
  <si>
    <t>Měření a regulace - kotelna ZŠ</t>
  </si>
  <si>
    <t>Investiční akce:</t>
  </si>
  <si>
    <t>Investor:</t>
  </si>
  <si>
    <t>Zpracovatel</t>
  </si>
  <si>
    <t>Energy Benefit Centre, Křenova 438/3, 162 00 Praha 6</t>
  </si>
  <si>
    <t xml:space="preserve">Vypracoval: </t>
  </si>
  <si>
    <t>Lukáš Diviš</t>
  </si>
  <si>
    <t>Cena celkem bez DPH</t>
  </si>
  <si>
    <t>Zodpovědný projektant</t>
  </si>
  <si>
    <t>Ing. Luboš Knor</t>
  </si>
  <si>
    <t>Stupeň PD:</t>
  </si>
  <si>
    <t>Cena celkem s DPH</t>
  </si>
  <si>
    <t>Položka</t>
  </si>
  <si>
    <t>Název</t>
  </si>
  <si>
    <t>Cena/jedn.</t>
  </si>
  <si>
    <t>Cena celkem</t>
  </si>
  <si>
    <t>Dvojité regulační, uzavíratelné šroubení pro tělesa s integrovaným termostatickým regulačním ventilem,s přednastavením hodnoty kv, PN10,t=120°C, k napojení na měděné potrubí,2xCu15x1,0</t>
  </si>
  <si>
    <t>Termostatická hlavice kapalinová pro tělesa s integrovaným termostaickým regulačním ventilem, rozsah regulace +6,5- +28°C</t>
  </si>
  <si>
    <t>Vyregulování ventilu nebo šroubení dvojregulačního s termostatickým ovládáním</t>
  </si>
  <si>
    <t>Kulový kohout, PN10/120°C, DN 20</t>
  </si>
  <si>
    <t>Kohout plnicí a vypouštěcí, PN10/90°C, DN15</t>
  </si>
  <si>
    <t>Otopná tělesa</t>
  </si>
  <si>
    <t>Deskové otopné těleso  včetně integrovaného
termostatického ventilu a odvzdušnění, konzol na stěnu, připojení zespodu rozměr 33/600/1800</t>
  </si>
  <si>
    <t>dtto 33/600/1200</t>
  </si>
  <si>
    <t>dtto 33/600/1000</t>
  </si>
  <si>
    <t>dtto 22/900/600</t>
  </si>
  <si>
    <t>dtto 22/900/500</t>
  </si>
  <si>
    <t>dtto 22/600/1200</t>
  </si>
  <si>
    <t>dtto 22/600/1800</t>
  </si>
  <si>
    <t>dtto 22/600/400</t>
  </si>
  <si>
    <t>dtto 21/600/400</t>
  </si>
  <si>
    <t>Potrubí měď. hladké , včetně tvarovek , spojovacího materiálu, konzol
rozměr 35x1,5</t>
  </si>
  <si>
    <t>dtto 22x1,0</t>
  </si>
  <si>
    <t>dtto 18x1,0</t>
  </si>
  <si>
    <t>dtto 15x1,0</t>
  </si>
  <si>
    <r>
      <t xml:space="preserve">Příplatek k potrubí měděnému za zhotovení přípojky z trubek měděných </t>
    </r>
    <r>
      <rPr>
        <sz val="11"/>
        <color indexed="8"/>
        <rFont val="Symbol"/>
        <family val="1"/>
      </rPr>
      <t>Ć</t>
    </r>
    <r>
      <rPr>
        <sz val="10"/>
        <rFont val="Arial CE"/>
        <family val="0"/>
      </rPr>
      <t xml:space="preserve"> 15x1</t>
    </r>
  </si>
  <si>
    <t>Napojení měděných rozvodů na stávající předávací stanici CZT</t>
  </si>
  <si>
    <t>Tepelné izolace</t>
  </si>
  <si>
    <t>Návleková tepelná izolace- vinutá potrubní pouzdra z minerálního vlákna, kašírovaná vyztuženou hliníkovou folií, 30x35 mm</t>
  </si>
  <si>
    <t>dtto 20x22 mm</t>
  </si>
  <si>
    <t>Návleková izolace mat. pěnový polyetylen včetně lepidla, tvarovek  tloušťka/rozměr 15x18 mm</t>
  </si>
  <si>
    <t>Stavební přípomoce</t>
  </si>
  <si>
    <t>Prostupy pro měděné potrubí ÚT do rozměru 35x1,5 mm cihelnými příčkami tl. do 150 mm- jádrové vrtání, včetně povrchových úprav, zapravení a malby po montáži</t>
  </si>
  <si>
    <t>Prostupy pro měděné potrubí ÚT do rozměru 35x1,5 mm cihelným nosným zdivem tl. do 400 mm- jádrové vrtání, včetně povrchových úprav, zapravení a malby po montáži</t>
  </si>
  <si>
    <t>Prostupy pro měděné potrubí ÚT do rozměru 35x1,5 mm stropy z keramických panelů- jádrové vrtání, včetně povrchových úprav, zapravení a malby po montáži</t>
  </si>
  <si>
    <t>Zazdění stávajících nevyužitých prostupů svislými stavebními konstrukcemi, včetně povrchových úprav, zapravení a malby</t>
  </si>
  <si>
    <t>Demontáž teplovodního kotle do výkonu 20 kW, včetně kouřovodu, příslušenství a likvidace</t>
  </si>
  <si>
    <t>Demontáž otevřené expanzní nádoby do objemu 100 litrů, včetně konzol, odpojení od rozvodů ÚT, likvidace</t>
  </si>
  <si>
    <t>Demontáž závitových armatur v kotelnách a strojovnách do DN40, včetně likvidace</t>
  </si>
  <si>
    <t>Demontáž oběhových čerpadel závitových, včetně odpojení od elektroinstalace a likvidace</t>
  </si>
  <si>
    <t>Demontáž otopných těles ocelových, deskových, do rozměru 600x1400 a počtu desek- 2 ks, včetně připojovacích armatur, konzol a likvidace</t>
  </si>
  <si>
    <t>Demontáž otopných těles litinových, článkových, do rozměru článku 200x900 a počtu článků- 12 ks, včetně připojovacích armatur, konzol a likvidace</t>
  </si>
  <si>
    <t>Demontáž hliníkových topných registrů do rozměru 300x500x1000 mm, včetně připojovacích armatur, konzol a likvidace</t>
  </si>
  <si>
    <t>Demontáž elektrických akumulačních kamen do výkonu 4 kW, včetně odpojení od elektroinstalace a likvidace</t>
  </si>
  <si>
    <t>Demontáž ocelových rozvodů ÚT DN25-DN40 vedených na konzolách, včetně tepelé izolace, konzol a likvidace</t>
  </si>
  <si>
    <t>Demontáž ocelových rozvodů ÚT do DN25 vedených na konzolách, včetně tepelé izolace, konzol a likvidace</t>
  </si>
  <si>
    <t xml:space="preserve">Ostatní </t>
  </si>
  <si>
    <t>PVC folie pro povrchovou úpravu tepelných izolací potrubí , bílá barva, tl.0,35 mm včetně tvarovek a spojovacího materiálu na izolaci tloušťka/rozměr 15x18</t>
  </si>
  <si>
    <t>Dvoučidlový indikátor topných nákladů, s vestavěným LCD displejem- pro vizuální odečet, včetně instalačního materiálu a nastavení parametrů</t>
  </si>
  <si>
    <r>
      <t xml:space="preserve">Nátěry potrubí měděného do </t>
    </r>
    <r>
      <rPr>
        <sz val="11"/>
        <color indexed="8"/>
        <rFont val="Symbol"/>
        <family val="1"/>
      </rPr>
      <t xml:space="preserve">Ć </t>
    </r>
    <r>
      <rPr>
        <sz val="10"/>
        <rFont val="Arial CE"/>
        <family val="0"/>
      </rPr>
      <t>15x1,0 mm, 2x reaktivní nátěr, včetně přípravy pod nátěr- odmaštění</t>
    </r>
  </si>
  <si>
    <t>Topná a tlaková zkouška dle ČSN 060310</t>
  </si>
  <si>
    <t xml:space="preserve">Propláchnutí systému </t>
  </si>
  <si>
    <t>Přesuny hmot</t>
  </si>
  <si>
    <t>Veškeré položky ve výkazu jsou uvedeny včetně montážních prací a ostatních výkonů spojených s instalací systému</t>
  </si>
  <si>
    <t>Ventil pro jednobodové připojení otopných těles do dvoutrubkových otopných soustav, v rohovém provedení. Poniklovaný bronz. Včetně ponorné trubky 250 mm, DN15</t>
  </si>
  <si>
    <t>Termostatická hlavice kapalinová,  rozsah regulace +6,5- +28°C</t>
  </si>
  <si>
    <t>Koupelnové trubkové otopné těleso, rovné, šxv, 600x1820 mm, včetně odvzdušnění a konzol na stěnu</t>
  </si>
  <si>
    <t>Zazdění stávajících nevyužitých prostupů vodorovnými stavebními konstrukcemi, včetně povrchových úprav, zapravení a malby</t>
  </si>
  <si>
    <t>Otopná soustava č.p. 315</t>
  </si>
  <si>
    <t>Otopná soustava č.p. 314</t>
  </si>
  <si>
    <t>Demontáž lokálního topidla na tuhá paliva do výkonu 10 kW, včetně likvidace</t>
  </si>
  <si>
    <t>Demontáž elektrokotle do výkonu 10 kW, včetně příslušenství, odpojení od elektroinstalace a likvidace</t>
  </si>
  <si>
    <t>Demontáž elektrického přímotopného lokálního topidla do výkonu 3kW, včetně odpojení od elektroinstalace a likvidace</t>
  </si>
  <si>
    <t>Demontáž otopných těles ocelových, deskových, do rozměru 600x1600 a počtu desek- 2 ks, včetně připojovacích armatur, konzol a likvidace</t>
  </si>
  <si>
    <t>Demontáž měděných rozvodů ÚT do rozměru 22x1,0 mm, vedených na konzolách, včetně likvidace</t>
  </si>
  <si>
    <t>Termostatická hlavice kapalinová, rozsah regulace +6,5- +28°C</t>
  </si>
  <si>
    <t>Kulový kohout, PN10/120°C, DN 25</t>
  </si>
  <si>
    <t>Kulový kohout, PN10/120°C, DN 15</t>
  </si>
  <si>
    <t>dtto 22/900/700</t>
  </si>
  <si>
    <t>dtto 22/600/600</t>
  </si>
  <si>
    <t>dtto 28x1,5</t>
  </si>
  <si>
    <t>Úprava stávajících přípojek otopných těles- měděné potrubí 15x1,0 mm</t>
  </si>
  <si>
    <t>Napojení nových měděných rozvodů ÚT na stávající měděné rozvody do rozměru 28x1,5 mm</t>
  </si>
  <si>
    <t>dtto 25x28 mm</t>
  </si>
  <si>
    <t>dtto 15x18 mm</t>
  </si>
  <si>
    <t>Demontáž tlakové expanzní nádoby do objemu 35 litrů, včetně konzol a  likvidace</t>
  </si>
  <si>
    <t>Demontáž ocelových rozvodů ÚT do DN32 vedených na konzolách, včetně tepelé izolace, konzol a likvidace</t>
  </si>
  <si>
    <t>Otopná soustava č.p. 316</t>
  </si>
  <si>
    <t>Otopná soustava č.p. 318</t>
  </si>
  <si>
    <t>Soupis prací - Otopné soustavy bytových domů č.p. 314,316,318, ul. 5. května, Jesenice</t>
  </si>
  <si>
    <t>Otopné soustavy bytových domů č.p. 314,316,318, ul. 5. května, Jesenice</t>
  </si>
  <si>
    <t xml:space="preserve">Město Jesenice, Mírové náměstí 368, 270 33 Jesenice </t>
  </si>
  <si>
    <t>DVZ</t>
  </si>
  <si>
    <t>Rozpočtová rezerva</t>
  </si>
  <si>
    <t>Připojení objektů č.p.315 a č.p. 317 na rozvod CZT v Jesenici</t>
  </si>
  <si>
    <t>ZTI - kotelna ZŠ</t>
  </si>
  <si>
    <t>Elektro - kotelna ZŠ</t>
  </si>
  <si>
    <t>Soupis prací - Otopné soustava bytového domu č.p. 315, ul. 5. května, Jesenice</t>
  </si>
  <si>
    <t>Otopná soustava č.p. 317</t>
  </si>
  <si>
    <t>Otopné soustavy bytových domů č.p. 315, 317, ul. 5. května, Jesenice</t>
  </si>
  <si>
    <t>Otopné soustavy bytových domů č.p. 314, 316, 318, ul. 5. května, Jesenice</t>
  </si>
  <si>
    <t>Otopná soustava bytového domu č.p. 315, ul. 5. května, Jesenice</t>
  </si>
  <si>
    <t>Snížení energetické náročnosti ZŠ Jesnice</t>
  </si>
  <si>
    <t>Výkaz výměr</t>
  </si>
  <si>
    <t>Izolace - páteřní rozvod</t>
  </si>
  <si>
    <t>Izolace rozvodů vytápění - minerální vlna povrchovou úravou z PVC folie, barva bílá, tl. 0,35mm, izolace vč. kolen a ohybů,</t>
  </si>
  <si>
    <t>1</t>
  </si>
  <si>
    <t>Čís.pol.</t>
  </si>
  <si>
    <t>Osvětlení</t>
  </si>
  <si>
    <t>Jedn.</t>
  </si>
  <si>
    <t>před objednáním upřesnit typ podhledů a provedení stav konstrukce</t>
  </si>
  <si>
    <t xml:space="preserve">včetně  světelného zdroje  </t>
  </si>
  <si>
    <t>P</t>
  </si>
  <si>
    <t>Svítidlo zářivkové  2x 58W   IP 65  polykarbon kryt</t>
  </si>
  <si>
    <t>včetně  závěsu , kompenzované</t>
  </si>
  <si>
    <t>svítidlo  přisazené 2x18W IP 20 , bílé</t>
  </si>
  <si>
    <t>N</t>
  </si>
  <si>
    <t xml:space="preserve">svítidlo nouzové  8W  IP 42 </t>
  </si>
  <si>
    <t>1 hod   včetně PIKTOGRAMU</t>
  </si>
  <si>
    <t>Vodiče</t>
  </si>
  <si>
    <t>viz  výkres  část ( předběžná specifikace)</t>
  </si>
  <si>
    <t>CYKY 2x1,5</t>
  </si>
  <si>
    <t>CYKY 3x1,5</t>
  </si>
  <si>
    <t>CYKY 5x1,5</t>
  </si>
  <si>
    <t>CYKY 3x2,5</t>
  </si>
  <si>
    <t>CYKY 5x2,5</t>
  </si>
  <si>
    <t>CYKY 5x4</t>
  </si>
  <si>
    <t>CYKY 4x6</t>
  </si>
  <si>
    <t>CGTG 3Cx2,5</t>
  </si>
  <si>
    <t>CGTG 5Cx2,5</t>
  </si>
  <si>
    <t>CYA - 6</t>
  </si>
  <si>
    <t>CYA - 10</t>
  </si>
  <si>
    <t>CYA - 16</t>
  </si>
  <si>
    <t>Nosný materiál</t>
  </si>
  <si>
    <r>
      <t xml:space="preserve">Kabelový žlab </t>
    </r>
    <r>
      <rPr>
        <b/>
        <sz val="9"/>
        <rFont val="Arial"/>
        <family val="2"/>
      </rPr>
      <t>62/50</t>
    </r>
    <r>
      <rPr>
        <sz val="9"/>
        <rFont val="Arial"/>
        <family val="2"/>
      </rPr>
      <t xml:space="preserve"> – vč. příslušenství + víko , úchytů a spoj mat</t>
    </r>
  </si>
  <si>
    <t>Lišta plastová 20x40</t>
  </si>
  <si>
    <t>LV 40x40</t>
  </si>
  <si>
    <t>Trubka instalační PVC LPFLEX  2325</t>
  </si>
  <si>
    <t>Trubka instalační PVC LPFLEX 2332</t>
  </si>
  <si>
    <t>Trubka panc.  6021</t>
  </si>
  <si>
    <t>Trubka panc  6029</t>
  </si>
  <si>
    <t>Trubka panc  6036</t>
  </si>
  <si>
    <t>Krabice odbočná nástěn P16  IP 54</t>
  </si>
  <si>
    <t>Krabice odbočná nástěn P20  IP 55</t>
  </si>
  <si>
    <t>svorka uzem 2 šrouby</t>
  </si>
  <si>
    <t>svorka zemnicí  - HUP</t>
  </si>
  <si>
    <t>příchytka OBO</t>
  </si>
  <si>
    <t>Zemnicí pásek FeZn 4x30</t>
  </si>
  <si>
    <t>El. přístroje</t>
  </si>
  <si>
    <t>spínač střídavý  - 06   10/250V   IP44</t>
  </si>
  <si>
    <t>Přepínač  křížový  10/250V  07  IP44</t>
  </si>
  <si>
    <t>jednofázová zásuvka 10/16A   IP 44</t>
  </si>
  <si>
    <t>zásuvka 400V 16A IP 54</t>
  </si>
  <si>
    <t>Rozvaděče</t>
  </si>
  <si>
    <t>ROZVADĚČ   - RK1</t>
  </si>
  <si>
    <t>Rozvaděč nástěnný - oceloplech  IP 54</t>
  </si>
  <si>
    <t>š - 400 v 800 hl - 250  mm</t>
  </si>
  <si>
    <t>IP 54/20</t>
  </si>
  <si>
    <t>Přístrojová náplň:</t>
  </si>
  <si>
    <t>viz  výkres  č 23</t>
  </si>
  <si>
    <t>Montážní práce - M155</t>
  </si>
  <si>
    <t>Ukončení vodičů v rozvaděči – do 3x2,5</t>
  </si>
  <si>
    <t>Ukončení vodičů v rozvaděči – do 5x6</t>
  </si>
  <si>
    <t xml:space="preserve">Připojování technologického zařízení - napojení , zkouška funkce oživení </t>
  </si>
  <si>
    <t xml:space="preserve">Montáž rozvaděče RK1    - do 100kg </t>
  </si>
  <si>
    <t>HZS</t>
  </si>
  <si>
    <t>Demontážní práce  stáv el  instalace</t>
  </si>
  <si>
    <t>kpt</t>
  </si>
  <si>
    <t>výchozí revizní zpráva</t>
  </si>
  <si>
    <t>likvidace odpadu</t>
  </si>
  <si>
    <t>vedlejší náklady</t>
  </si>
  <si>
    <t>zařízení staveniště</t>
  </si>
  <si>
    <t>CELKOVÁ CENA</t>
  </si>
  <si>
    <t>Elektroinstalace - kotelna ZŠ</t>
  </si>
  <si>
    <t>Zařízení pro vytápění staveb - tepelná izolace páteřního rozvodu ZŠ</t>
  </si>
  <si>
    <t>Tepelná izolace páteřního rozvodu ZŠ</t>
  </si>
  <si>
    <t>Připojení objektů č.p. 315 a č.p. 317 na rozvod CZT v Jesenici</t>
  </si>
  <si>
    <t xml:space="preserve"> 02/2014</t>
  </si>
  <si>
    <t>Oběhové čerpadlo s elektronickou regulací otáček - řízení na konstantní tlak, vč. protipřírub, izolace, atd.
DN40 ; Q = 4,7 m3/h ; dP = 80 kPa ;  0,47 kW ; 2,1A ;  230 V
(všechna čerpadla dodána s kompletním příslušenstvím a montáží)</t>
  </si>
  <si>
    <t>Montáž 3-cestného směšovacího ventilu závitového s pohonem 0-10V
DN32 ; kvs = 12,5 m3/h (dodávka ventilu vč. pohonu je součástí profese MaR)</t>
  </si>
  <si>
    <t>Montážní skříň plastová (příp. kovová) s půlměsíčkovým univerzálním zámkem a otvory pro odvětrání tepelné zátěže pro umístění armatur a hlavního uzávěru objektového rozvodu vytápění. Minimální rozměr skříně uvažován 1200 x 1100 x 400mm. Vč. kotvícího a upevňovacího materiálu.</t>
  </si>
  <si>
    <t>Předizolované ocelové potrubí pro bezkanálovou technologii uložení, s kontrolním systémem, 
3. izolační třída (ocelové potrubí + PUR izolace + povrchová úprava HDPE)</t>
  </si>
  <si>
    <t>trubka DN50/160, doměrek 9,40m, iz. třída 3, s kontrolním systémem</t>
  </si>
  <si>
    <t>trubka DN50/160, doměrek 4,70m, iz. třída 3, s kontrolním systémem</t>
  </si>
  <si>
    <t>trubka DN50/160, doměrek 4,40m, iz. třída 3, s kontrolním systémem</t>
  </si>
  <si>
    <t>trubka DN50/160, doměrek 1,20m, iz. třída 3, s kontrolním systémem</t>
  </si>
  <si>
    <t>5.10</t>
  </si>
  <si>
    <t>5.11</t>
  </si>
  <si>
    <t>5.12</t>
  </si>
  <si>
    <t>5.13</t>
  </si>
  <si>
    <t>5.14</t>
  </si>
  <si>
    <t>5.15</t>
  </si>
  <si>
    <t>5.16</t>
  </si>
  <si>
    <t>5.17</t>
  </si>
  <si>
    <t>Rozebrání zámkové dlažby chodníku</t>
  </si>
  <si>
    <t>Pokládka zámkové dlažby a uvedení chodníku do původního stavu</t>
  </si>
  <si>
    <t>Tlaková zkouška DN15 - DN50</t>
  </si>
  <si>
    <t>Demontáž stávajícího keramického umyvadla v místnosti původní prádelny objektu č.p. 317, 
rozměry umyvadla cca 2200x700x300</t>
  </si>
  <si>
    <t>Demontáž stávající keramické vany v místnosti původní prádelny objektu č.p. 317,
rozměry vany cca 900x700x500</t>
  </si>
  <si>
    <t>Demontáž stávajících kotlů pro ohřev teplé vody v původní prádelně objektu č.p. 317,
rozměry kotlů cca 700x700x600</t>
  </si>
  <si>
    <t>Praha, únor 2014                                                    Vypracoval : Ing. František Havránek</t>
  </si>
  <si>
    <t>OBJEKT č.p. 315 - předávací stanice</t>
  </si>
  <si>
    <t>TA10.315</t>
  </si>
  <si>
    <t>LA10.315</t>
  </si>
  <si>
    <t>T1.315</t>
  </si>
  <si>
    <t>T50.315</t>
  </si>
  <si>
    <t>3v.315</t>
  </si>
  <si>
    <t>OBJEKT č.p. 317 - předávací stanice</t>
  </si>
  <si>
    <t>TA10.317</t>
  </si>
  <si>
    <t>LA10.317</t>
  </si>
  <si>
    <t>T1.317</t>
  </si>
  <si>
    <t>T50.317</t>
  </si>
  <si>
    <t>3v.317</t>
  </si>
  <si>
    <t>Řídící systém umístěný v rozvaděči DT.315</t>
  </si>
  <si>
    <t>Řídící systém umístěný v rozvaděči DT.317</t>
  </si>
  <si>
    <t>DT.315</t>
  </si>
  <si>
    <t>C.315</t>
  </si>
  <si>
    <t>DT.317</t>
  </si>
  <si>
    <t>C.317</t>
  </si>
  <si>
    <t>CYKY 3Jx2,5 - Napájecí kabel silový z objektové rozvaděčové skříňky</t>
  </si>
  <si>
    <t>Termostatická hlavice kapalinová pro tělesa s integrovaným termostatickým regulačním ventilem, rozsah regulace +6,5- +28°C</t>
  </si>
  <si>
    <t>Asistenční ventil regulátoru tlakové diference, DN32, kvs=6,3</t>
  </si>
  <si>
    <t>Asistenční ventil regulátoru tlakové diference, DN25, kvs=4</t>
  </si>
  <si>
    <t>Deskové otopné těleso  včetně integrovaného
termostatického ventilu a odvzdušnění, konzol na stěnu, připojení zespodu rozměr 33/900/1100- levé</t>
  </si>
  <si>
    <t>dtto 33/900/1100</t>
  </si>
  <si>
    <t>dtto 33/600/1800</t>
  </si>
  <si>
    <t>dtto 33/600/1600</t>
  </si>
  <si>
    <t>dtto 33/600/1100</t>
  </si>
  <si>
    <t>dtto 22/600/1400</t>
  </si>
  <si>
    <t>dtto 22/600/1000</t>
  </si>
  <si>
    <t>dtto 21/600/1400</t>
  </si>
  <si>
    <t>Potrubí ocelové bezešvé, včetně tvarovek, spojovacího a kotvícího materiálu, DN50</t>
  </si>
  <si>
    <t>Potrubí ocelové bezešvé, včetně tvarovek, spojovacího a kotvícího materiálu, DN40</t>
  </si>
  <si>
    <t>Potrubí ocelové bezešvé, včetně tvarovek, spojovacího a kotvícího materiálu, DN32</t>
  </si>
  <si>
    <t>Potrubí ocelové bezešvé, včetně tvarovek, spojovacího a kotvícího materiálu, DN25</t>
  </si>
  <si>
    <t>Napojení ocelových rozvodů na stávající předávací stanici CZT</t>
  </si>
  <si>
    <t>Návleková tepelná izolace- vinutá potrubní pouzdra z minerálního vlákna, kašírovaná vyztuženou hliníkovou folií, tloušťka x rozměr, 50x60 mm</t>
  </si>
  <si>
    <t>dtto 40x48 mm</t>
  </si>
  <si>
    <t>dtto 30x42 mm</t>
  </si>
  <si>
    <t>dtto 25x35 mm</t>
  </si>
  <si>
    <t>Návleková izolace mat. pěnový polyetylen včetně lepidla, tvarovek  tloušťka/rozměr 30x35 mm</t>
  </si>
  <si>
    <t>Návleková izolace mat. pěnový polyetylen včetně lepidla, tvarovek  tloušťka/rozměr 25x28 mm</t>
  </si>
  <si>
    <t>Návleková izolace mat. pěnový polyetylen včetně lepidla, tvarovek  tloušťka/rozměr 20x22 mm</t>
  </si>
  <si>
    <t>Prostupy pro ocelové rozvody ÚT do rozměru DN50 mm cihelnými příčkami tl. do 150 mm- jádrové vrtání, včetně povrchových úprav, zapravení a malby po montáži</t>
  </si>
  <si>
    <t>Prostupy pro ocelové rozvody ÚT do rozměru DN50 mm cihelným nosným zdivem tl. do 400 mm- jádrové vrtání, včetně povrchových úprav, zapravení a malby po montáži</t>
  </si>
  <si>
    <t>Prostupy pro měděné rozvody ÚT do rozměru 18x1,0 mm cihelnými příčkami tl. do 150 mm- jádrové vrtání, včetně povrchových úprav, zapravení a malby po montáži</t>
  </si>
  <si>
    <t>Demontáž elektrických přímotopných otopných těles do výkonu 4 kW, včetně odpojení od elektroinstalace a likvidace</t>
  </si>
  <si>
    <t>PVC folie pro povrchovou úpravu tepelných izolací potrubí , bílá barva, tl.0,35 mm včetně tvarovek a spojovacího materiálu na izolaci tloušťka/rozměr 30x35 mm</t>
  </si>
  <si>
    <r>
      <t xml:space="preserve">Nátěry potrubí měděného do </t>
    </r>
    <r>
      <rPr>
        <sz val="11"/>
        <color indexed="8"/>
        <rFont val="Symbol"/>
        <family val="1"/>
      </rPr>
      <t xml:space="preserve">Ć </t>
    </r>
    <r>
      <rPr>
        <sz val="10"/>
        <rFont val="Arial CE"/>
        <family val="0"/>
      </rPr>
      <t>18x1,0 mm, 2x reaktivní nátěr bílé barvy, včetně přípravy pod nátěr- odmaštění</t>
    </r>
  </si>
  <si>
    <t>Otopná soustava bytového domu č.p. 317, ul. 5. května, Jesenice</t>
  </si>
  <si>
    <t>Regulátor tlakové diference s vypouštěním, DN32, Q=979 kg/h,  nastavitelný v rozsahu 5-20 kPa, tlaková ztráta stoupačky dp=11,5 kPa, včetně tepelně-izolačního obalu a impulzního vedení 1,5 m, včetně zaregulování</t>
  </si>
  <si>
    <t>Regulátor tlakové diference s vypouštěním, DN25, Q=546 kg/h, nastavitelný v rozsahu 5-20 kPa, tlaková ztráta stoupačky dp=9,5 kPa, včetně tepelně-izolačního obalu a impulzního vedení 1,5 m, včetně zaregulování</t>
  </si>
  <si>
    <t>Regulátor tlakové diference s vypouštěním, DN25, Q=457 kg/h, nastavitelný v rozsahu 5-20 kPa, tlaková ztráta stoupačky dp=8,5 kPa, včetně tepelně-izolačního obalu a impulzního vedení 1,5 m, včetně zaregulování</t>
  </si>
  <si>
    <t>Kotvící pevný bod pro ocel. potrubí DN40, pro vodorovnou montáž, materiál pozinkovaná ocel, včetně objímek</t>
  </si>
  <si>
    <t>8.12</t>
  </si>
  <si>
    <t>Zkouška kvality svarů předizolovaného potrubí prozářením v rozsahu 100% svarových
spojů. O výsledku zkoušky bude vyhotoven protokol autorizovaným technikem</t>
  </si>
  <si>
    <t>8.13</t>
  </si>
  <si>
    <t>Dokumentace skutečného provedení díla s vyznačením místa a čísel svárů (vč. dokumentace alarm systému potrubí s uvedením díla skutečných délek)</t>
  </si>
  <si>
    <t xml:space="preserve">Geodetické zaměření skutečného provedení díla, vč. ověření spádování potrubí před zásypem a se zákresem souběžných i křižujících inženýrských sítí. </t>
  </si>
  <si>
    <t>Geometrický plán pro účely uzavření smlouvy o zřízení věcného břemene s majiteli jednotlivých pozemků, vč. přílohy GP s vyznačením délky a ploch věcného břemene na dotčených parcelách.</t>
  </si>
  <si>
    <t>8.14</t>
  </si>
  <si>
    <t>8.15</t>
  </si>
  <si>
    <t>DPH 15%</t>
  </si>
  <si>
    <t>DPH 21%</t>
  </si>
  <si>
    <t>DPH 15 %</t>
  </si>
  <si>
    <t>Rozpočtová rezerva 5%</t>
  </si>
  <si>
    <t>Bytové domy</t>
  </si>
  <si>
    <t>CZT a kotelna</t>
  </si>
  <si>
    <t>Autorizované měření emisí kotle na hnědé uhlí včetně vyhotovení protokolu</t>
  </si>
  <si>
    <t>8.16</t>
  </si>
  <si>
    <t>Celkem bytové domy bez DPH</t>
  </si>
  <si>
    <t>Celkem CZT a kotelna bez DPH</t>
  </si>
  <si>
    <t>Soupis prací - rekapitulace</t>
  </si>
  <si>
    <t>Soupis prací - Otopná soustava bytového domu č.p. 317, ul. 5. května, Jesenice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</si>
</sst>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[$-405]d\.\ mmmm\ yyyy"/>
    <numFmt numFmtId="167" formatCode="_-* #,##0\ &quot;Kč&quot;_-;\-* #,##0\ &quot;Kč&quot;_-;_-* &quot;-&quot;??\ &quot;Kč&quot;_-;_-@_-"/>
    <numFmt numFmtId="168" formatCode="#,##0\ &quot;Kč&quot;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 CE"/>
      <family val="1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  <font>
      <sz val="9"/>
      <color indexed="9"/>
      <name val="Arial CE"/>
      <family val="2"/>
    </font>
    <font>
      <vertAlign val="superscript"/>
      <sz val="9"/>
      <name val="Arial CE"/>
      <family val="2"/>
    </font>
    <font>
      <sz val="9"/>
      <name val="Arial"/>
      <family val="2"/>
    </font>
    <font>
      <b/>
      <sz val="9"/>
      <color indexed="9"/>
      <name val="Arial CE"/>
      <family val="2"/>
    </font>
    <font>
      <sz val="10"/>
      <color indexed="8"/>
      <name val="MS Sans Serif"/>
      <family val="2"/>
    </font>
    <font>
      <sz val="9"/>
      <color indexed="8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7.5"/>
      <name val="Arial CE"/>
      <family val="0"/>
    </font>
    <font>
      <sz val="11"/>
      <name val="Arial CE"/>
      <family val="2"/>
    </font>
    <font>
      <b/>
      <sz val="16"/>
      <name val="Arial CE"/>
      <family val="2"/>
    </font>
    <font>
      <sz val="11"/>
      <color indexed="8"/>
      <name val="Symbol"/>
      <family val="1"/>
    </font>
    <font>
      <sz val="8"/>
      <name val="Arial CE"/>
      <family val="2"/>
    </font>
    <font>
      <b/>
      <sz val="8"/>
      <name val="Arial CE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6" borderId="0" applyNumberFormat="0" applyBorder="0" applyAlignment="0" applyProtection="0"/>
    <xf numFmtId="0" fontId="24" fillId="0" borderId="8" applyNumberFormat="0" applyBorder="0" applyProtection="0">
      <alignment horizontal="left"/>
    </xf>
    <xf numFmtId="0" fontId="25" fillId="0" borderId="9" applyNumberFormat="0" applyFill="0" applyBorder="0" applyProtection="0">
      <alignment horizontal="left"/>
    </xf>
    <xf numFmtId="16" fontId="26" fillId="0" borderId="1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19" fillId="7" borderId="11" applyNumberFormat="0" applyAlignment="0" applyProtection="0"/>
    <xf numFmtId="0" fontId="0" fillId="0" borderId="12">
      <alignment horizontal="center" vertical="center"/>
      <protection locked="0"/>
    </xf>
    <xf numFmtId="0" fontId="20" fillId="13" borderId="11" applyNumberFormat="0" applyAlignment="0" applyProtection="0"/>
    <xf numFmtId="0" fontId="21" fillId="13" borderId="13" applyNumberFormat="0" applyAlignment="0" applyProtection="0"/>
    <xf numFmtId="0" fontId="2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</cellStyleXfs>
  <cellXfs count="475"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" fillId="0" borderId="25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5" xfId="0" applyNumberFormat="1" applyFont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14" fontId="1" fillId="0" borderId="14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right" vertical="center" indent="1"/>
    </xf>
    <xf numFmtId="4" fontId="0" fillId="0" borderId="36" xfId="0" applyNumberFormat="1" applyBorder="1" applyAlignment="1">
      <alignment horizontal="right" vertical="center" indent="1"/>
    </xf>
    <xf numFmtId="0" fontId="1" fillId="0" borderId="37" xfId="0" applyFont="1" applyBorder="1" applyAlignment="1">
      <alignment horizontal="center" vertical="center"/>
    </xf>
    <xf numFmtId="4" fontId="0" fillId="0" borderId="38" xfId="0" applyNumberFormat="1" applyBorder="1" applyAlignment="1">
      <alignment horizontal="right" vertical="center" indent="1"/>
    </xf>
    <xf numFmtId="0" fontId="1" fillId="0" borderId="39" xfId="0" applyFont="1" applyBorder="1" applyAlignment="1">
      <alignment horizontal="center" vertical="center"/>
    </xf>
    <xf numFmtId="49" fontId="2" fillId="18" borderId="40" xfId="0" applyNumberFormat="1" applyFont="1" applyFill="1" applyBorder="1" applyAlignment="1">
      <alignment horizontal="center" vertical="center"/>
    </xf>
    <xf numFmtId="0" fontId="2" fillId="18" borderId="41" xfId="0" applyNumberFormat="1" applyFont="1" applyFill="1" applyBorder="1" applyAlignment="1">
      <alignment wrapText="1"/>
    </xf>
    <xf numFmtId="0" fontId="1" fillId="18" borderId="41" xfId="0" applyFont="1" applyFill="1" applyBorder="1" applyAlignment="1">
      <alignment horizontal="center" vertical="center"/>
    </xf>
    <xf numFmtId="0" fontId="1" fillId="18" borderId="42" xfId="0" applyFont="1" applyFill="1" applyBorder="1" applyAlignment="1">
      <alignment horizontal="center" vertical="center"/>
    </xf>
    <xf numFmtId="0" fontId="1" fillId="0" borderId="43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 vertical="center" indent="1"/>
    </xf>
    <xf numFmtId="0" fontId="1" fillId="0" borderId="25" xfId="0" applyNumberFormat="1" applyFont="1" applyFill="1" applyBorder="1" applyAlignment="1">
      <alignment vertical="center" wrapText="1"/>
    </xf>
    <xf numFmtId="49" fontId="1" fillId="0" borderId="9" xfId="71" applyNumberFormat="1" applyFont="1" applyFill="1" applyBorder="1" applyAlignment="1">
      <alignment horizontal="justify" wrapText="1"/>
    </xf>
    <xf numFmtId="4" fontId="0" fillId="0" borderId="25" xfId="0" applyNumberFormat="1" applyFont="1" applyBorder="1" applyAlignment="1">
      <alignment horizontal="right" vertical="center" indent="1"/>
    </xf>
    <xf numFmtId="0" fontId="1" fillId="0" borderId="25" xfId="0" applyNumberFormat="1" applyFont="1" applyBorder="1" applyAlignment="1">
      <alignment vertical="center" wrapText="1"/>
    </xf>
    <xf numFmtId="4" fontId="0" fillId="0" borderId="25" xfId="0" applyNumberFormat="1" applyFill="1" applyBorder="1" applyAlignment="1">
      <alignment horizontal="right" vertical="center" indent="1"/>
    </xf>
    <xf numFmtId="4" fontId="0" fillId="0" borderId="25" xfId="0" applyNumberFormat="1" applyFont="1" applyFill="1" applyBorder="1" applyAlignment="1">
      <alignment horizontal="right" vertical="center" indent="1"/>
    </xf>
    <xf numFmtId="0" fontId="1" fillId="0" borderId="3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wrapText="1"/>
    </xf>
    <xf numFmtId="4" fontId="1" fillId="0" borderId="46" xfId="0" applyNumberFormat="1" applyFont="1" applyFill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 vertical="center" indent="1"/>
    </xf>
    <xf numFmtId="49" fontId="1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vertical="center" wrapText="1"/>
    </xf>
    <xf numFmtId="4" fontId="0" fillId="0" borderId="36" xfId="0" applyNumberFormat="1" applyFill="1" applyBorder="1" applyAlignment="1">
      <alignment horizontal="right" vertical="center" indent="1"/>
    </xf>
    <xf numFmtId="0" fontId="1" fillId="0" borderId="25" xfId="0" applyNumberFormat="1" applyFont="1" applyFill="1" applyBorder="1" applyAlignment="1">
      <alignment vertical="center" wrapText="1"/>
    </xf>
    <xf numFmtId="0" fontId="1" fillId="0" borderId="9" xfId="71" applyFont="1" applyFill="1" applyBorder="1" applyAlignment="1">
      <alignment horizontal="justify" wrapText="1"/>
    </xf>
    <xf numFmtId="0" fontId="1" fillId="0" borderId="9" xfId="7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47" xfId="71" applyFont="1" applyFill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1" fillId="0" borderId="25" xfId="0" applyNumberFormat="1" applyFont="1" applyFill="1" applyBorder="1" applyAlignment="1">
      <alignment wrapText="1"/>
    </xf>
    <xf numFmtId="0" fontId="2" fillId="0" borderId="25" xfId="0" applyNumberFormat="1" applyFont="1" applyFill="1" applyBorder="1" applyAlignment="1">
      <alignment wrapText="1"/>
    </xf>
    <xf numFmtId="0" fontId="2" fillId="0" borderId="46" xfId="0" applyNumberFormat="1" applyFont="1" applyFill="1" applyBorder="1" applyAlignment="1">
      <alignment wrapText="1"/>
    </xf>
    <xf numFmtId="0" fontId="1" fillId="0" borderId="43" xfId="0" applyNumberFormat="1" applyFont="1" applyFill="1" applyBorder="1" applyAlignment="1">
      <alignment vertical="center" wrapText="1"/>
    </xf>
    <xf numFmtId="0" fontId="2" fillId="0" borderId="38" xfId="0" applyNumberFormat="1" applyFont="1" applyBorder="1" applyAlignment="1">
      <alignment wrapText="1"/>
    </xf>
    <xf numFmtId="0" fontId="29" fillId="0" borderId="0" xfId="0" applyFont="1" applyAlignment="1">
      <alignment/>
    </xf>
    <xf numFmtId="0" fontId="29" fillId="0" borderId="48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50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 wrapText="1"/>
    </xf>
    <xf numFmtId="0" fontId="29" fillId="0" borderId="50" xfId="0" applyFont="1" applyBorder="1" applyAlignment="1">
      <alignment horizontal="center" wrapText="1"/>
    </xf>
    <xf numFmtId="0" fontId="29" fillId="0" borderId="53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4" fontId="30" fillId="0" borderId="0" xfId="0" applyNumberFormat="1" applyFont="1" applyBorder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 vertical="top" wrapText="1"/>
    </xf>
    <xf numFmtId="3" fontId="32" fillId="0" borderId="0" xfId="0" applyNumberFormat="1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wrapText="1"/>
    </xf>
    <xf numFmtId="16" fontId="29" fillId="0" borderId="0" xfId="0" applyNumberFormat="1" applyFont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16" fontId="29" fillId="0" borderId="0" xfId="0" applyNumberFormat="1" applyFont="1" applyAlignment="1">
      <alignment vertical="top" wrapText="1"/>
    </xf>
    <xf numFmtId="0" fontId="32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vertical="top"/>
    </xf>
    <xf numFmtId="14" fontId="29" fillId="0" borderId="0" xfId="0" applyNumberFormat="1" applyFont="1" applyBorder="1" applyAlignment="1">
      <alignment horizontal="left" vertical="center"/>
    </xf>
    <xf numFmtId="0" fontId="34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/>
    </xf>
    <xf numFmtId="16" fontId="29" fillId="0" borderId="0" xfId="0" applyNumberFormat="1" applyFont="1" applyFill="1" applyAlignment="1">
      <alignment vertical="top" wrapText="1"/>
    </xf>
    <xf numFmtId="0" fontId="32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4" fontId="29" fillId="0" borderId="0" xfId="0" applyNumberFormat="1" applyFont="1" applyFill="1" applyAlignment="1">
      <alignment/>
    </xf>
    <xf numFmtId="0" fontId="29" fillId="0" borderId="0" xfId="0" applyFont="1" applyAlignment="1">
      <alignment horizontal="left" vertical="top" wrapText="1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top" wrapText="1"/>
    </xf>
    <xf numFmtId="0" fontId="29" fillId="0" borderId="9" xfId="0" applyFont="1" applyBorder="1" applyAlignment="1">
      <alignment vertical="top" wrapText="1"/>
    </xf>
    <xf numFmtId="0" fontId="29" fillId="0" borderId="9" xfId="0" applyFont="1" applyBorder="1" applyAlignment="1">
      <alignment horizontal="center"/>
    </xf>
    <xf numFmtId="0" fontId="32" fillId="0" borderId="9" xfId="72" applyFont="1" applyFill="1" applyBorder="1" applyAlignment="1">
      <alignment horizontal="left" vertical="top" wrapText="1"/>
      <protection/>
    </xf>
    <xf numFmtId="0" fontId="37" fillId="0" borderId="9" xfId="72" applyFont="1" applyFill="1" applyBorder="1" applyAlignment="1">
      <alignment horizontal="left" wrapText="1"/>
      <protection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vertical="top"/>
    </xf>
    <xf numFmtId="49" fontId="29" fillId="0" borderId="0" xfId="0" applyNumberFormat="1" applyFont="1" applyAlignment="1">
      <alignment/>
    </xf>
    <xf numFmtId="0" fontId="37" fillId="0" borderId="0" xfId="72" applyFont="1" applyFill="1" applyBorder="1" applyAlignment="1">
      <alignment horizontal="left" vertical="top" wrapText="1"/>
      <protection/>
    </xf>
    <xf numFmtId="0" fontId="37" fillId="0" borderId="0" xfId="72" applyFont="1" applyFill="1" applyBorder="1" applyAlignment="1">
      <alignment horizontal="left" wrapText="1"/>
      <protection/>
    </xf>
    <xf numFmtId="0" fontId="29" fillId="0" borderId="0" xfId="0" applyFont="1" applyBorder="1" applyAlignment="1">
      <alignment horizontal="left" vertical="top"/>
    </xf>
    <xf numFmtId="4" fontId="37" fillId="0" borderId="0" xfId="72" applyNumberFormat="1" applyFont="1" applyFill="1" applyBorder="1" applyAlignment="1">
      <alignment horizontal="right" wrapText="1"/>
      <protection/>
    </xf>
    <xf numFmtId="4" fontId="29" fillId="0" borderId="0" xfId="0" applyNumberFormat="1" applyFont="1" applyBorder="1" applyAlignment="1">
      <alignment/>
    </xf>
    <xf numFmtId="0" fontId="29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29" fillId="0" borderId="49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5" xfId="0" applyFont="1" applyBorder="1" applyAlignment="1">
      <alignment horizontal="center" wrapText="1"/>
    </xf>
    <xf numFmtId="0" fontId="29" fillId="0" borderId="49" xfId="0" applyFont="1" applyBorder="1" applyAlignment="1">
      <alignment horizontal="center" wrapText="1"/>
    </xf>
    <xf numFmtId="0" fontId="29" fillId="0" borderId="56" xfId="0" applyFont="1" applyBorder="1" applyAlignment="1">
      <alignment horizontal="center"/>
    </xf>
    <xf numFmtId="0" fontId="29" fillId="0" borderId="57" xfId="0" applyFont="1" applyBorder="1" applyAlignment="1">
      <alignment/>
    </xf>
    <xf numFmtId="0" fontId="29" fillId="0" borderId="58" xfId="0" applyFont="1" applyBorder="1" applyAlignment="1">
      <alignment/>
    </xf>
    <xf numFmtId="0" fontId="39" fillId="0" borderId="57" xfId="0" applyFont="1" applyBorder="1" applyAlignment="1">
      <alignment/>
    </xf>
    <xf numFmtId="0" fontId="0" fillId="0" borderId="57" xfId="0" applyFont="1" applyBorder="1" applyAlignment="1">
      <alignment/>
    </xf>
    <xf numFmtId="0" fontId="40" fillId="0" borderId="57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1" fillId="19" borderId="0" xfId="0" applyFont="1" applyFill="1" applyAlignment="1">
      <alignment/>
    </xf>
    <xf numFmtId="0" fontId="3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right" vertical="center" indent="1"/>
    </xf>
    <xf numFmtId="4" fontId="0" fillId="0" borderId="36" xfId="0" applyNumberFormat="1" applyFont="1" applyFill="1" applyBorder="1" applyAlignment="1">
      <alignment horizontal="right" vertical="center" indent="1"/>
    </xf>
    <xf numFmtId="0" fontId="1" fillId="0" borderId="47" xfId="0" applyNumberFormat="1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right" vertical="center" indent="1"/>
    </xf>
    <xf numFmtId="4" fontId="0" fillId="0" borderId="25" xfId="0" applyNumberFormat="1" applyFont="1" applyFill="1" applyBorder="1" applyAlignment="1">
      <alignment horizontal="right" vertical="center" indent="1"/>
    </xf>
    <xf numFmtId="0" fontId="1" fillId="0" borderId="25" xfId="0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" fontId="0" fillId="0" borderId="59" xfId="0" applyNumberFormat="1" applyFill="1" applyBorder="1" applyAlignment="1">
      <alignment horizontal="right" vertical="center" indent="1"/>
    </xf>
    <xf numFmtId="49" fontId="1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167" fontId="2" fillId="0" borderId="60" xfId="42" applyNumberFormat="1" applyFont="1" applyFill="1" applyBorder="1" applyAlignment="1">
      <alignment horizontal="left" vertical="center"/>
    </xf>
    <xf numFmtId="167" fontId="2" fillId="0" borderId="61" xfId="42" applyNumberFormat="1" applyFont="1" applyFill="1" applyBorder="1" applyAlignment="1">
      <alignment horizontal="left" vertical="center"/>
    </xf>
    <xf numFmtId="49" fontId="3" fillId="0" borderId="61" xfId="0" applyNumberFormat="1" applyFont="1" applyBorder="1" applyAlignment="1" applyProtection="1">
      <alignment horizontal="left" vertical="center" wrapText="1"/>
      <protection locked="0"/>
    </xf>
    <xf numFmtId="0" fontId="0" fillId="0" borderId="61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168" fontId="34" fillId="0" borderId="61" xfId="0" applyNumberFormat="1" applyFont="1" applyBorder="1" applyAlignment="1">
      <alignment horizontal="left" vertical="center"/>
    </xf>
    <xf numFmtId="168" fontId="29" fillId="0" borderId="62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2" fillId="0" borderId="63" xfId="42" applyNumberFormat="1" applyFont="1" applyFill="1" applyBorder="1" applyAlignment="1">
      <alignment horizontal="center" vertical="center"/>
    </xf>
    <xf numFmtId="167" fontId="2" fillId="0" borderId="0" xfId="42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0" fillId="0" borderId="64" xfId="0" applyNumberFormat="1" applyFont="1" applyBorder="1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justify"/>
    </xf>
    <xf numFmtId="0" fontId="1" fillId="0" borderId="0" xfId="0" applyFont="1" applyFill="1" applyBorder="1" applyAlignment="1">
      <alignment horizontal="justify"/>
    </xf>
    <xf numFmtId="168" fontId="0" fillId="0" borderId="0" xfId="0" applyNumberFormat="1" applyFont="1" applyBorder="1" applyAlignment="1">
      <alignment horizontal="justify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6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49" fontId="1" fillId="0" borderId="55" xfId="0" applyNumberFormat="1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2" fontId="0" fillId="0" borderId="55" xfId="0" applyNumberFormat="1" applyFont="1" applyBorder="1" applyAlignment="1">
      <alignment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49" fontId="2" fillId="0" borderId="61" xfId="0" applyNumberFormat="1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2" fontId="0" fillId="0" borderId="61" xfId="0" applyNumberFormat="1" applyFont="1" applyBorder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vertical="top" wrapText="1"/>
    </xf>
    <xf numFmtId="0" fontId="41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justify" wrapText="1"/>
    </xf>
    <xf numFmtId="0" fontId="27" fillId="0" borderId="0" xfId="0" applyFont="1" applyBorder="1" applyAlignment="1">
      <alignment horizontal="justify"/>
    </xf>
    <xf numFmtId="0" fontId="1" fillId="0" borderId="0" xfId="0" applyNumberFormat="1" applyFont="1" applyBorder="1" applyAlignment="1">
      <alignment horizontal="justify" wrapText="1"/>
    </xf>
    <xf numFmtId="49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 horizontal="right"/>
    </xf>
    <xf numFmtId="2" fontId="0" fillId="0" borderId="0" xfId="0" applyNumberFormat="1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0" fillId="0" borderId="55" xfId="0" applyFont="1" applyBorder="1" applyAlignment="1">
      <alignment horizontal="center"/>
    </xf>
    <xf numFmtId="2" fontId="0" fillId="0" borderId="55" xfId="0" applyNumberFormat="1" applyFont="1" applyBorder="1" applyAlignment="1">
      <alignment horizontal="justify"/>
    </xf>
    <xf numFmtId="0" fontId="0" fillId="0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wrapText="1"/>
    </xf>
    <xf numFmtId="49" fontId="27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0" fillId="0" borderId="0" xfId="0" applyFont="1" applyAlignment="1">
      <alignment horizontal="justify"/>
    </xf>
    <xf numFmtId="0" fontId="41" fillId="0" borderId="0" xfId="0" applyFont="1" applyAlignment="1">
      <alignment horizontal="right"/>
    </xf>
    <xf numFmtId="2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55" xfId="0" applyFont="1" applyBorder="1" applyAlignment="1">
      <alignment horizontal="center" vertical="center"/>
    </xf>
    <xf numFmtId="2" fontId="0" fillId="0" borderId="55" xfId="0" applyNumberFormat="1" applyFont="1" applyBorder="1" applyAlignment="1">
      <alignment/>
    </xf>
    <xf numFmtId="169" fontId="27" fillId="0" borderId="56" xfId="0" applyNumberFormat="1" applyFont="1" applyBorder="1" applyAlignment="1">
      <alignment/>
    </xf>
    <xf numFmtId="167" fontId="1" fillId="0" borderId="61" xfId="42" applyNumberFormat="1" applyFont="1" applyFill="1" applyBorder="1" applyAlignment="1">
      <alignment horizontal="left" vertical="center"/>
    </xf>
    <xf numFmtId="167" fontId="1" fillId="0" borderId="0" xfId="42" applyNumberFormat="1" applyFont="1" applyFill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37" fillId="0" borderId="0" xfId="73" applyFont="1" applyFill="1" applyBorder="1" applyAlignment="1">
      <alignment horizontal="left" vertical="top" wrapText="1"/>
      <protection/>
    </xf>
    <xf numFmtId="0" fontId="52" fillId="0" borderId="0" xfId="64">
      <alignment/>
      <protection/>
    </xf>
    <xf numFmtId="0" fontId="27" fillId="5" borderId="67" xfId="64" applyFont="1" applyFill="1" applyBorder="1" applyAlignment="1">
      <alignment horizontal="center" vertical="center" wrapText="1"/>
      <protection/>
    </xf>
    <xf numFmtId="0" fontId="42" fillId="5" borderId="67" xfId="64" applyFont="1" applyFill="1" applyBorder="1" applyAlignment="1">
      <alignment horizontal="left" vertical="center" wrapText="1"/>
      <protection/>
    </xf>
    <xf numFmtId="0" fontId="52" fillId="5" borderId="0" xfId="64" applyFill="1" applyBorder="1" applyAlignment="1">
      <alignment horizontal="right"/>
      <protection/>
    </xf>
    <xf numFmtId="49" fontId="52" fillId="5" borderId="0" xfId="64" applyNumberFormat="1" applyFill="1" applyBorder="1" applyAlignment="1">
      <alignment horizontal="left"/>
      <protection/>
    </xf>
    <xf numFmtId="0" fontId="52" fillId="5" borderId="64" xfId="64" applyFill="1" applyBorder="1" applyAlignment="1">
      <alignment horizontal="right"/>
      <protection/>
    </xf>
    <xf numFmtId="0" fontId="27" fillId="5" borderId="67" xfId="64" applyFont="1" applyFill="1" applyBorder="1" applyAlignment="1">
      <alignment horizontal="left" vertical="center" wrapText="1"/>
      <protection/>
    </xf>
    <xf numFmtId="0" fontId="28" fillId="5" borderId="0" xfId="64" applyFont="1" applyFill="1" applyBorder="1" applyAlignment="1">
      <alignment horizontal="right"/>
      <protection/>
    </xf>
    <xf numFmtId="0" fontId="27" fillId="5" borderId="67" xfId="64" applyFont="1" applyFill="1" applyBorder="1" applyAlignment="1">
      <alignment horizontal="center" vertical="center" wrapText="1" shrinkToFit="1"/>
      <protection/>
    </xf>
    <xf numFmtId="0" fontId="27" fillId="5" borderId="52" xfId="64" applyFont="1" applyFill="1" applyBorder="1" applyAlignment="1">
      <alignment horizontal="left" vertical="center" wrapText="1"/>
      <protection/>
    </xf>
    <xf numFmtId="0" fontId="27" fillId="7" borderId="68" xfId="64" applyFont="1" applyFill="1" applyBorder="1" applyAlignment="1">
      <alignment horizontal="center" vertical="center" wrapText="1" shrinkToFit="1"/>
      <protection/>
    </xf>
    <xf numFmtId="7" fontId="38" fillId="7" borderId="68" xfId="64" applyNumberFormat="1" applyFont="1" applyFill="1" applyBorder="1" applyAlignment="1">
      <alignment horizontal="center" vertical="center" wrapText="1"/>
      <protection/>
    </xf>
    <xf numFmtId="0" fontId="27" fillId="7" borderId="68" xfId="64" applyFont="1" applyFill="1" applyBorder="1" applyAlignment="1">
      <alignment horizontal="center" vertical="center" wrapText="1" shrinkToFit="1"/>
      <protection/>
    </xf>
    <xf numFmtId="7" fontId="43" fillId="7" borderId="68" xfId="64" applyNumberFormat="1" applyFont="1" applyFill="1" applyBorder="1" applyAlignment="1">
      <alignment horizontal="center" vertical="center" wrapText="1"/>
      <protection/>
    </xf>
    <xf numFmtId="0" fontId="27" fillId="0" borderId="68" xfId="64" applyFont="1" applyBorder="1" applyAlignment="1">
      <alignment horizontal="left"/>
      <protection/>
    </xf>
    <xf numFmtId="49" fontId="27" fillId="0" borderId="52" xfId="64" applyNumberFormat="1" applyFont="1" applyBorder="1" applyAlignment="1">
      <alignment horizontal="center"/>
      <protection/>
    </xf>
    <xf numFmtId="0" fontId="27" fillId="0" borderId="52" xfId="64" applyFont="1" applyBorder="1" applyAlignment="1">
      <alignment horizontal="center"/>
      <protection/>
    </xf>
    <xf numFmtId="49" fontId="27" fillId="0" borderId="52" xfId="64" applyNumberFormat="1" applyFont="1" applyBorder="1" applyAlignment="1">
      <alignment horizontal="left"/>
      <protection/>
    </xf>
    <xf numFmtId="0" fontId="27" fillId="0" borderId="52" xfId="64" applyFont="1" applyBorder="1" applyAlignment="1">
      <alignment horizontal="right"/>
      <protection/>
    </xf>
    <xf numFmtId="0" fontId="27" fillId="0" borderId="53" xfId="64" applyFont="1" applyBorder="1" applyAlignment="1">
      <alignment horizontal="center"/>
      <protection/>
    </xf>
    <xf numFmtId="0" fontId="53" fillId="0" borderId="0" xfId="64" applyFont="1">
      <alignment/>
      <protection/>
    </xf>
    <xf numFmtId="0" fontId="52" fillId="0" borderId="31" xfId="64" applyNumberFormat="1" applyFill="1" applyBorder="1" applyAlignment="1">
      <alignment horizontal="left"/>
      <protection/>
    </xf>
    <xf numFmtId="0" fontId="9" fillId="0" borderId="14" xfId="64" applyFont="1" applyFill="1" applyBorder="1" applyAlignment="1">
      <alignment horizontal="left"/>
      <protection/>
    </xf>
    <xf numFmtId="0" fontId="7" fillId="0" borderId="14" xfId="64" applyFont="1" applyFill="1" applyBorder="1" applyAlignment="1">
      <alignment horizontal="center"/>
      <protection/>
    </xf>
    <xf numFmtId="49" fontId="52" fillId="0" borderId="14" xfId="64" applyNumberFormat="1" applyFill="1" applyBorder="1" applyAlignment="1">
      <alignment horizontal="left"/>
      <protection/>
    </xf>
    <xf numFmtId="168" fontId="52" fillId="0" borderId="14" xfId="64" applyNumberFormat="1" applyFill="1" applyBorder="1" applyAlignment="1">
      <alignment horizontal="right"/>
      <protection/>
    </xf>
    <xf numFmtId="168" fontId="52" fillId="0" borderId="17" xfId="64" applyNumberFormat="1" applyFill="1" applyBorder="1" applyAlignment="1">
      <alignment horizontal="right"/>
      <protection/>
    </xf>
    <xf numFmtId="0" fontId="52" fillId="0" borderId="0" xfId="64" applyFill="1">
      <alignment/>
      <protection/>
    </xf>
    <xf numFmtId="0" fontId="52" fillId="0" borderId="69" xfId="64" applyNumberFormat="1" applyFill="1" applyBorder="1" applyAlignment="1">
      <alignment horizontal="left"/>
      <protection/>
    </xf>
    <xf numFmtId="0" fontId="52" fillId="0" borderId="12" xfId="64" applyBorder="1" applyAlignment="1">
      <alignment wrapText="1"/>
      <protection/>
    </xf>
    <xf numFmtId="0" fontId="52" fillId="0" borderId="12" xfId="64" applyBorder="1" applyAlignment="1">
      <alignment horizontal="center"/>
      <protection/>
    </xf>
    <xf numFmtId="0" fontId="52" fillId="0" borderId="12" xfId="64" applyBorder="1">
      <alignment/>
      <protection/>
    </xf>
    <xf numFmtId="169" fontId="52" fillId="0" borderId="12" xfId="64" applyNumberFormat="1" applyFill="1" applyBorder="1" applyAlignment="1">
      <alignment horizontal="right"/>
      <protection/>
    </xf>
    <xf numFmtId="0" fontId="52" fillId="0" borderId="12" xfId="64" applyFill="1" applyBorder="1" applyAlignment="1">
      <alignment wrapText="1"/>
      <protection/>
    </xf>
    <xf numFmtId="0" fontId="52" fillId="0" borderId="12" xfId="64" applyFill="1" applyBorder="1" applyAlignment="1">
      <alignment horizontal="center"/>
      <protection/>
    </xf>
    <xf numFmtId="0" fontId="52" fillId="0" borderId="12" xfId="64" applyFill="1" applyBorder="1">
      <alignment/>
      <protection/>
    </xf>
    <xf numFmtId="49" fontId="52" fillId="0" borderId="12" xfId="64" applyNumberFormat="1" applyFill="1" applyBorder="1" applyAlignment="1">
      <alignment horizontal="left" vertical="top" wrapText="1"/>
      <protection/>
    </xf>
    <xf numFmtId="49" fontId="52" fillId="0" borderId="12" xfId="64" applyNumberFormat="1" applyFill="1" applyBorder="1" applyAlignment="1">
      <alignment horizontal="left"/>
      <protection/>
    </xf>
    <xf numFmtId="0" fontId="9" fillId="0" borderId="12" xfId="64" applyFont="1" applyFill="1" applyBorder="1" applyAlignment="1">
      <alignment horizontal="left"/>
      <protection/>
    </xf>
    <xf numFmtId="0" fontId="7" fillId="0" borderId="12" xfId="64" applyFont="1" applyFill="1" applyBorder="1" applyAlignment="1">
      <alignment horizontal="left" wrapText="1"/>
      <protection/>
    </xf>
    <xf numFmtId="0" fontId="7" fillId="0" borderId="12" xfId="64" applyFont="1" applyFill="1" applyBorder="1" applyAlignment="1">
      <alignment horizontal="center"/>
      <protection/>
    </xf>
    <xf numFmtId="0" fontId="7" fillId="0" borderId="12" xfId="64" applyFont="1" applyFill="1" applyBorder="1" applyAlignment="1">
      <alignment horizontal="left"/>
      <protection/>
    </xf>
    <xf numFmtId="1" fontId="7" fillId="0" borderId="12" xfId="64" applyNumberFormat="1" applyFont="1" applyFill="1" applyBorder="1" applyAlignment="1">
      <alignment horizontal="center"/>
      <protection/>
    </xf>
    <xf numFmtId="49" fontId="54" fillId="0" borderId="12" xfId="64" applyNumberFormat="1" applyFont="1" applyFill="1" applyBorder="1" applyAlignment="1">
      <alignment horizontal="left" vertical="top" wrapText="1"/>
      <protection/>
    </xf>
    <xf numFmtId="49" fontId="55" fillId="0" borderId="12" xfId="64" applyNumberFormat="1" applyFont="1" applyFill="1" applyBorder="1" applyAlignment="1">
      <alignment horizontal="left"/>
      <protection/>
    </xf>
    <xf numFmtId="0" fontId="52" fillId="0" borderId="32" xfId="64" applyNumberFormat="1" applyFill="1" applyBorder="1" applyAlignment="1">
      <alignment horizontal="left"/>
      <protection/>
    </xf>
    <xf numFmtId="49" fontId="52" fillId="0" borderId="15" xfId="64" applyNumberFormat="1" applyFill="1" applyBorder="1" applyAlignment="1">
      <alignment horizontal="left"/>
      <protection/>
    </xf>
    <xf numFmtId="1" fontId="52" fillId="0" borderId="15" xfId="64" applyNumberFormat="1" applyFill="1" applyBorder="1" applyAlignment="1">
      <alignment horizontal="center"/>
      <protection/>
    </xf>
    <xf numFmtId="169" fontId="52" fillId="0" borderId="15" xfId="64" applyNumberFormat="1" applyFill="1" applyBorder="1" applyAlignment="1">
      <alignment horizontal="right"/>
      <protection/>
    </xf>
    <xf numFmtId="0" fontId="52" fillId="0" borderId="0" xfId="64" applyAlignment="1">
      <alignment horizontal="center"/>
      <protection/>
    </xf>
    <xf numFmtId="0" fontId="53" fillId="0" borderId="0" xfId="64" applyFont="1" applyFill="1">
      <alignment/>
      <protection/>
    </xf>
    <xf numFmtId="169" fontId="52" fillId="0" borderId="0" xfId="64" applyNumberFormat="1" applyFill="1">
      <alignment/>
      <protection/>
    </xf>
    <xf numFmtId="49" fontId="52" fillId="0" borderId="69" xfId="64" applyNumberFormat="1" applyBorder="1" applyAlignment="1">
      <alignment horizontal="left"/>
      <protection/>
    </xf>
    <xf numFmtId="49" fontId="52" fillId="0" borderId="12" xfId="64" applyNumberFormat="1" applyBorder="1" applyAlignment="1">
      <alignment horizontal="left"/>
      <protection/>
    </xf>
    <xf numFmtId="0" fontId="52" fillId="0" borderId="12" xfId="64" applyBorder="1" applyAlignment="1">
      <alignment horizontal="right"/>
      <protection/>
    </xf>
    <xf numFmtId="7" fontId="52" fillId="0" borderId="70" xfId="64" applyNumberFormat="1" applyBorder="1" applyAlignment="1">
      <alignment horizontal="right"/>
      <protection/>
    </xf>
    <xf numFmtId="49" fontId="52" fillId="0" borderId="71" xfId="64" applyNumberFormat="1" applyBorder="1" applyAlignment="1">
      <alignment horizontal="left"/>
      <protection/>
    </xf>
    <xf numFmtId="0" fontId="52" fillId="0" borderId="72" xfId="64" applyBorder="1" applyAlignment="1">
      <alignment horizontal="right"/>
      <protection/>
    </xf>
    <xf numFmtId="49" fontId="52" fillId="0" borderId="72" xfId="64" applyNumberFormat="1" applyBorder="1" applyAlignment="1">
      <alignment horizontal="left"/>
      <protection/>
    </xf>
    <xf numFmtId="49" fontId="54" fillId="0" borderId="12" xfId="64" applyNumberFormat="1" applyFont="1" applyBorder="1" applyAlignment="1">
      <alignment horizontal="left" wrapText="1"/>
      <protection/>
    </xf>
    <xf numFmtId="49" fontId="52" fillId="0" borderId="12" xfId="64" applyNumberFormat="1" applyFont="1" applyBorder="1" applyAlignment="1">
      <alignment horizontal="left" wrapText="1"/>
      <protection/>
    </xf>
    <xf numFmtId="49" fontId="52" fillId="0" borderId="34" xfId="64" applyNumberFormat="1" applyFont="1" applyBorder="1" applyAlignment="1">
      <alignment horizontal="left" wrapText="1"/>
      <protection/>
    </xf>
    <xf numFmtId="0" fontId="52" fillId="0" borderId="34" xfId="64" applyBorder="1" applyAlignment="1">
      <alignment horizontal="right"/>
      <protection/>
    </xf>
    <xf numFmtId="49" fontId="52" fillId="0" borderId="34" xfId="64" applyNumberFormat="1" applyBorder="1" applyAlignment="1">
      <alignment horizontal="left"/>
      <protection/>
    </xf>
    <xf numFmtId="49" fontId="52" fillId="0" borderId="33" xfId="64" applyNumberFormat="1" applyBorder="1" applyAlignment="1">
      <alignment horizontal="left"/>
      <protection/>
    </xf>
    <xf numFmtId="0" fontId="42" fillId="5" borderId="63" xfId="64" applyFont="1" applyFill="1" applyBorder="1" applyAlignment="1">
      <alignment horizontal="left" vertical="center" wrapText="1"/>
      <protection/>
    </xf>
    <xf numFmtId="4" fontId="0" fillId="0" borderId="36" xfId="0" applyNumberFormat="1" applyFont="1" applyBorder="1" applyAlignment="1">
      <alignment horizontal="right" vertical="center" indent="1"/>
    </xf>
    <xf numFmtId="0" fontId="1" fillId="0" borderId="0" xfId="60">
      <alignment/>
      <protection/>
    </xf>
    <xf numFmtId="0" fontId="40" fillId="0" borderId="0" xfId="60" applyFont="1" applyFill="1">
      <alignment/>
      <protection/>
    </xf>
    <xf numFmtId="49" fontId="27" fillId="7" borderId="12" xfId="60" applyNumberFormat="1" applyFont="1" applyFill="1" applyBorder="1" applyAlignment="1">
      <alignment vertical="top" wrapText="1"/>
      <protection/>
    </xf>
    <xf numFmtId="0" fontId="27" fillId="7" borderId="12" xfId="60" applyFont="1" applyFill="1" applyBorder="1" applyAlignment="1">
      <alignment vertical="top" wrapText="1"/>
      <protection/>
    </xf>
    <xf numFmtId="0" fontId="1" fillId="0" borderId="0" xfId="60" applyAlignment="1">
      <alignment vertical="top" wrapText="1"/>
      <protection/>
    </xf>
    <xf numFmtId="0" fontId="6" fillId="0" borderId="12" xfId="60" applyFont="1" applyBorder="1">
      <alignment/>
      <protection/>
    </xf>
    <xf numFmtId="0" fontId="0" fillId="0" borderId="12" xfId="60" applyFont="1" applyBorder="1">
      <alignment/>
      <protection/>
    </xf>
    <xf numFmtId="0" fontId="1" fillId="0" borderId="12" xfId="60" applyBorder="1">
      <alignment/>
      <protection/>
    </xf>
    <xf numFmtId="0" fontId="34" fillId="0" borderId="12" xfId="60" applyFont="1" applyBorder="1">
      <alignment/>
      <protection/>
    </xf>
    <xf numFmtId="0" fontId="31" fillId="0" borderId="12" xfId="60" applyFont="1" applyBorder="1">
      <alignment/>
      <protection/>
    </xf>
    <xf numFmtId="0" fontId="46" fillId="0" borderId="12" xfId="60" applyFont="1" applyBorder="1">
      <alignment/>
      <protection/>
    </xf>
    <xf numFmtId="0" fontId="29" fillId="0" borderId="12" xfId="60" applyFont="1" applyBorder="1" applyAlignment="1">
      <alignment horizontal="center"/>
      <protection/>
    </xf>
    <xf numFmtId="0" fontId="29" fillId="0" borderId="12" xfId="60" applyFont="1" applyBorder="1">
      <alignment/>
      <protection/>
    </xf>
    <xf numFmtId="0" fontId="29" fillId="0" borderId="12" xfId="60" applyFont="1" applyFill="1" applyBorder="1">
      <alignment/>
      <protection/>
    </xf>
    <xf numFmtId="0" fontId="34" fillId="0" borderId="12" xfId="60" applyNumberFormat="1" applyFont="1" applyFill="1" applyBorder="1" applyAlignment="1">
      <alignment wrapText="1"/>
      <protection/>
    </xf>
    <xf numFmtId="0" fontId="34" fillId="0" borderId="12" xfId="60" applyNumberFormat="1" applyFont="1" applyBorder="1">
      <alignment/>
      <protection/>
    </xf>
    <xf numFmtId="0" fontId="34" fillId="0" borderId="12" xfId="60" applyNumberFormat="1" applyFont="1" applyFill="1" applyBorder="1">
      <alignment/>
      <protection/>
    </xf>
    <xf numFmtId="0" fontId="29" fillId="0" borderId="0" xfId="60" applyFont="1" applyBorder="1" applyAlignment="1">
      <alignment horizontal="center"/>
      <protection/>
    </xf>
    <xf numFmtId="0" fontId="34" fillId="0" borderId="0" xfId="60" applyNumberFormat="1" applyFont="1" applyBorder="1">
      <alignment/>
      <protection/>
    </xf>
    <xf numFmtId="49" fontId="29" fillId="0" borderId="0" xfId="74" applyNumberFormat="1" applyFont="1" applyFill="1" applyBorder="1" applyAlignment="1">
      <alignment horizontal="center"/>
      <protection/>
    </xf>
    <xf numFmtId="0" fontId="29" fillId="0" borderId="0" xfId="60" applyFont="1" applyBorder="1">
      <alignment/>
      <protection/>
    </xf>
    <xf numFmtId="0" fontId="1" fillId="0" borderId="0" xfId="60" applyBorder="1">
      <alignment/>
      <protection/>
    </xf>
    <xf numFmtId="0" fontId="1" fillId="0" borderId="12" xfId="60" applyFill="1" applyBorder="1">
      <alignment/>
      <protection/>
    </xf>
    <xf numFmtId="0" fontId="1" fillId="0" borderId="12" xfId="60" applyFont="1" applyBorder="1">
      <alignment/>
      <protection/>
    </xf>
    <xf numFmtId="0" fontId="1" fillId="0" borderId="0" xfId="60" applyFill="1" applyBorder="1">
      <alignment/>
      <protection/>
    </xf>
    <xf numFmtId="0" fontId="6" fillId="20" borderId="12" xfId="60" applyFont="1" applyFill="1" applyBorder="1">
      <alignment/>
      <protection/>
    </xf>
    <xf numFmtId="0" fontId="27" fillId="20" borderId="12" xfId="60" applyFont="1" applyFill="1" applyBorder="1">
      <alignment/>
      <protection/>
    </xf>
    <xf numFmtId="0" fontId="29" fillId="0" borderId="12" xfId="60" applyFont="1" applyFill="1" applyBorder="1" applyAlignment="1">
      <alignment/>
      <protection/>
    </xf>
    <xf numFmtId="0" fontId="29" fillId="0" borderId="12" xfId="60" applyFont="1" applyFill="1" applyBorder="1" applyAlignment="1">
      <alignment wrapText="1"/>
      <protection/>
    </xf>
    <xf numFmtId="0" fontId="30" fillId="0" borderId="12" xfId="60" applyFont="1" applyBorder="1">
      <alignment/>
      <protection/>
    </xf>
    <xf numFmtId="0" fontId="34" fillId="0" borderId="12" xfId="60" applyFont="1" applyBorder="1" applyAlignment="1">
      <alignment vertical="top" wrapText="1"/>
      <protection/>
    </xf>
    <xf numFmtId="0" fontId="34" fillId="13" borderId="12" xfId="60" applyFont="1" applyFill="1" applyBorder="1" applyAlignment="1">
      <alignment vertical="top" wrapText="1"/>
      <protection/>
    </xf>
    <xf numFmtId="0" fontId="29" fillId="0" borderId="12" xfId="60" applyFont="1" applyBorder="1" applyAlignment="1">
      <alignment wrapText="1"/>
      <protection/>
    </xf>
    <xf numFmtId="0" fontId="30" fillId="0" borderId="12" xfId="60" applyFont="1" applyBorder="1" applyAlignment="1">
      <alignment wrapText="1"/>
      <protection/>
    </xf>
    <xf numFmtId="0" fontId="29" fillId="0" borderId="0" xfId="60" applyFont="1" applyFill="1" applyBorder="1" applyAlignment="1">
      <alignment wrapText="1"/>
      <protection/>
    </xf>
    <xf numFmtId="0" fontId="29" fillId="0" borderId="0" xfId="60" applyFont="1" applyFill="1" applyBorder="1">
      <alignment/>
      <protection/>
    </xf>
    <xf numFmtId="0" fontId="29" fillId="0" borderId="0" xfId="60" applyFont="1" applyFill="1" applyBorder="1" applyAlignment="1">
      <alignment/>
      <protection/>
    </xf>
    <xf numFmtId="0" fontId="29" fillId="0" borderId="0" xfId="60" applyFont="1" applyFill="1" applyBorder="1" applyAlignment="1">
      <alignment wrapText="1"/>
      <protection/>
    </xf>
    <xf numFmtId="0" fontId="30" fillId="0" borderId="0" xfId="60" applyFont="1" applyBorder="1">
      <alignment/>
      <protection/>
    </xf>
    <xf numFmtId="0" fontId="29" fillId="0" borderId="0" xfId="60" applyFont="1" applyBorder="1" applyAlignment="1">
      <alignment wrapText="1"/>
      <protection/>
    </xf>
    <xf numFmtId="0" fontId="29" fillId="0" borderId="0" xfId="60" applyFont="1" applyBorder="1">
      <alignment/>
      <protection/>
    </xf>
    <xf numFmtId="0" fontId="34" fillId="13" borderId="0" xfId="60" applyFont="1" applyFill="1" applyBorder="1" applyAlignment="1">
      <alignment vertical="top" wrapText="1"/>
      <protection/>
    </xf>
    <xf numFmtId="0" fontId="30" fillId="0" borderId="0" xfId="60" applyFont="1" applyBorder="1" applyAlignment="1">
      <alignment wrapText="1"/>
      <protection/>
    </xf>
    <xf numFmtId="0" fontId="0" fillId="0" borderId="0" xfId="60" applyFont="1" applyFill="1" applyBorder="1" applyAlignment="1">
      <alignment wrapText="1"/>
      <protection/>
    </xf>
    <xf numFmtId="0" fontId="47" fillId="0" borderId="0" xfId="60" applyFont="1" applyBorder="1">
      <alignment/>
      <protection/>
    </xf>
    <xf numFmtId="0" fontId="46" fillId="0" borderId="0" xfId="60" applyFont="1" applyFill="1" applyBorder="1" applyAlignment="1">
      <alignment wrapText="1"/>
      <protection/>
    </xf>
    <xf numFmtId="2" fontId="1" fillId="0" borderId="12" xfId="60" applyNumberFormat="1" applyBorder="1">
      <alignment/>
      <protection/>
    </xf>
    <xf numFmtId="2" fontId="1" fillId="0" borderId="0" xfId="60" applyNumberFormat="1">
      <alignment/>
      <protection/>
    </xf>
    <xf numFmtId="2" fontId="27" fillId="7" borderId="12" xfId="60" applyNumberFormat="1" applyFont="1" applyFill="1" applyBorder="1" applyAlignment="1">
      <alignment vertical="top" wrapText="1"/>
      <protection/>
    </xf>
    <xf numFmtId="2" fontId="1" fillId="0" borderId="0" xfId="60" applyNumberFormat="1" applyBorder="1">
      <alignment/>
      <protection/>
    </xf>
    <xf numFmtId="0" fontId="28" fillId="5" borderId="64" xfId="64" applyFont="1" applyFill="1" applyBorder="1" applyAlignment="1">
      <alignment horizontal="right"/>
      <protection/>
    </xf>
    <xf numFmtId="0" fontId="27" fillId="5" borderId="67" xfId="64" applyFont="1" applyFill="1" applyBorder="1" applyAlignment="1">
      <alignment horizontal="center"/>
      <protection/>
    </xf>
    <xf numFmtId="14" fontId="27" fillId="5" borderId="67" xfId="64" applyNumberFormat="1" applyFont="1" applyFill="1" applyBorder="1" applyAlignment="1">
      <alignment horizontal="center"/>
      <protection/>
    </xf>
    <xf numFmtId="0" fontId="27" fillId="0" borderId="53" xfId="64" applyFont="1" applyBorder="1" applyAlignment="1">
      <alignment horizontal="right"/>
      <protection/>
    </xf>
    <xf numFmtId="7" fontId="52" fillId="0" borderId="73" xfId="64" applyNumberFormat="1" applyBorder="1" applyAlignment="1">
      <alignment horizontal="right"/>
      <protection/>
    </xf>
    <xf numFmtId="7" fontId="52" fillId="0" borderId="70" xfId="64" applyNumberFormat="1" applyFill="1" applyBorder="1" applyAlignment="1">
      <alignment horizontal="right"/>
      <protection/>
    </xf>
    <xf numFmtId="7" fontId="52" fillId="0" borderId="35" xfId="64" applyNumberFormat="1" applyFill="1" applyBorder="1" applyAlignment="1">
      <alignment horizontal="right"/>
      <protection/>
    </xf>
    <xf numFmtId="0" fontId="52" fillId="0" borderId="0" xfId="64" applyFill="1">
      <alignment/>
      <protection/>
    </xf>
    <xf numFmtId="0" fontId="3" fillId="0" borderId="14" xfId="0" applyFont="1" applyFill="1" applyBorder="1" applyAlignment="1">
      <alignment vertical="center" wrapText="1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 horizontal="right" vertical="center" indent="1"/>
    </xf>
    <xf numFmtId="2" fontId="0" fillId="0" borderId="36" xfId="0" applyNumberFormat="1" applyBorder="1" applyAlignment="1">
      <alignment horizontal="right" vertical="center" indent="1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1" fillId="18" borderId="41" xfId="0" applyNumberFormat="1" applyFont="1" applyFill="1" applyBorder="1" applyAlignment="1">
      <alignment horizontal="center" vertical="center"/>
    </xf>
    <xf numFmtId="2" fontId="1" fillId="18" borderId="42" xfId="0" applyNumberFormat="1" applyFon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right" vertical="center" indent="1"/>
    </xf>
    <xf numFmtId="2" fontId="0" fillId="0" borderId="36" xfId="0" applyNumberFormat="1" applyFill="1" applyBorder="1" applyAlignment="1">
      <alignment horizontal="right" vertical="center" indent="1"/>
    </xf>
    <xf numFmtId="2" fontId="0" fillId="0" borderId="25" xfId="0" applyNumberFormat="1" applyFont="1" applyFill="1" applyBorder="1" applyAlignment="1">
      <alignment horizontal="right" vertical="center" indent="1"/>
    </xf>
    <xf numFmtId="2" fontId="0" fillId="0" borderId="59" xfId="0" applyNumberFormat="1" applyFill="1" applyBorder="1" applyAlignment="1">
      <alignment horizontal="right" vertical="center" indent="1"/>
    </xf>
    <xf numFmtId="2" fontId="1" fillId="0" borderId="46" xfId="0" applyNumberFormat="1" applyFon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right" vertical="center" indent="1"/>
    </xf>
    <xf numFmtId="2" fontId="0" fillId="0" borderId="38" xfId="0" applyNumberFormat="1" applyBorder="1" applyAlignment="1">
      <alignment horizontal="right" vertical="center" indent="1"/>
    </xf>
    <xf numFmtId="0" fontId="27" fillId="5" borderId="68" xfId="64" applyFont="1" applyFill="1" applyBorder="1" applyAlignment="1">
      <alignment horizontal="center" wrapText="1"/>
      <protection/>
    </xf>
    <xf numFmtId="0" fontId="27" fillId="5" borderId="53" xfId="64" applyFont="1" applyFill="1" applyBorder="1" applyAlignment="1">
      <alignment horizontal="center" wrapText="1"/>
      <protection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29" fillId="0" borderId="0" xfId="0" applyNumberFormat="1" applyFont="1" applyAlignment="1">
      <alignment/>
    </xf>
    <xf numFmtId="44" fontId="30" fillId="0" borderId="0" xfId="40" applyFont="1" applyAlignment="1">
      <alignment/>
    </xf>
    <xf numFmtId="44" fontId="27" fillId="0" borderId="74" xfId="40" applyFont="1" applyBorder="1" applyAlignment="1">
      <alignment horizontal="right" vertical="center" indent="1"/>
    </xf>
    <xf numFmtId="2" fontId="0" fillId="0" borderId="64" xfId="0" applyNumberFormat="1" applyFont="1" applyBorder="1" applyAlignment="1">
      <alignment/>
    </xf>
    <xf numFmtId="2" fontId="0" fillId="0" borderId="64" xfId="0" applyNumberFormat="1" applyFont="1" applyBorder="1" applyAlignment="1">
      <alignment horizontal="justify"/>
    </xf>
    <xf numFmtId="2" fontId="27" fillId="0" borderId="64" xfId="0" applyNumberFormat="1" applyFont="1" applyBorder="1" applyAlignment="1">
      <alignment/>
    </xf>
    <xf numFmtId="2" fontId="0" fillId="0" borderId="64" xfId="0" applyNumberFormat="1" applyFont="1" applyBorder="1" applyAlignment="1">
      <alignment/>
    </xf>
    <xf numFmtId="2" fontId="27" fillId="0" borderId="64" xfId="0" applyNumberFormat="1" applyFont="1" applyBorder="1" applyAlignment="1">
      <alignment/>
    </xf>
    <xf numFmtId="44" fontId="27" fillId="7" borderId="12" xfId="40" applyFont="1" applyFill="1" applyBorder="1" applyAlignment="1">
      <alignment vertical="top" wrapText="1"/>
    </xf>
    <xf numFmtId="4" fontId="52" fillId="0" borderId="12" xfId="64" applyNumberFormat="1" applyFill="1" applyBorder="1" applyAlignment="1">
      <alignment horizontal="right"/>
      <protection/>
    </xf>
    <xf numFmtId="4" fontId="52" fillId="0" borderId="70" xfId="64" applyNumberFormat="1" applyFill="1" applyBorder="1" applyAlignment="1">
      <alignment horizontal="right"/>
      <protection/>
    </xf>
    <xf numFmtId="4" fontId="52" fillId="0" borderId="15" xfId="64" applyNumberFormat="1" applyFill="1" applyBorder="1" applyAlignment="1">
      <alignment horizontal="right"/>
      <protection/>
    </xf>
    <xf numFmtId="4" fontId="52" fillId="0" borderId="18" xfId="64" applyNumberFormat="1" applyFill="1" applyBorder="1" applyAlignment="1">
      <alignment horizontal="right"/>
      <protection/>
    </xf>
    <xf numFmtId="0" fontId="7" fillId="0" borderId="12" xfId="64" applyFont="1" applyFill="1" applyBorder="1" applyAlignment="1">
      <alignment horizontal="center" wrapText="1"/>
      <protection/>
    </xf>
    <xf numFmtId="1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48" fillId="0" borderId="43" xfId="0" applyFont="1" applyBorder="1" applyAlignment="1">
      <alignment wrapText="1"/>
    </xf>
    <xf numFmtId="0" fontId="48" fillId="0" borderId="46" xfId="0" applyFont="1" applyBorder="1" applyAlignment="1">
      <alignment wrapText="1"/>
    </xf>
    <xf numFmtId="0" fontId="48" fillId="0" borderId="25" xfId="0" applyFont="1" applyBorder="1" applyAlignment="1">
      <alignment wrapText="1"/>
    </xf>
    <xf numFmtId="0" fontId="54" fillId="0" borderId="15" xfId="64" applyFont="1" applyBorder="1">
      <alignment/>
      <protection/>
    </xf>
    <xf numFmtId="0" fontId="54" fillId="0" borderId="34" xfId="64" applyFont="1" applyBorder="1">
      <alignment/>
      <protection/>
    </xf>
    <xf numFmtId="49" fontId="52" fillId="0" borderId="75" xfId="64" applyNumberFormat="1" applyFont="1" applyBorder="1" applyAlignment="1">
      <alignment horizontal="left" wrapText="1"/>
      <protection/>
    </xf>
    <xf numFmtId="0" fontId="52" fillId="0" borderId="75" xfId="64" applyBorder="1" applyAlignment="1">
      <alignment horizontal="right"/>
      <protection/>
    </xf>
    <xf numFmtId="49" fontId="52" fillId="0" borderId="75" xfId="64" applyNumberFormat="1" applyBorder="1" applyAlignment="1">
      <alignment horizontal="left"/>
      <protection/>
    </xf>
    <xf numFmtId="7" fontId="52" fillId="0" borderId="76" xfId="64" applyNumberFormat="1" applyFill="1" applyBorder="1" applyAlignment="1">
      <alignment horizontal="right"/>
      <protection/>
    </xf>
    <xf numFmtId="9" fontId="52" fillId="0" borderId="12" xfId="64" applyNumberFormat="1" applyBorder="1">
      <alignment/>
      <protection/>
    </xf>
    <xf numFmtId="0" fontId="52" fillId="0" borderId="75" xfId="64" applyBorder="1">
      <alignment/>
      <protection/>
    </xf>
    <xf numFmtId="9" fontId="52" fillId="0" borderId="75" xfId="64" applyNumberFormat="1" applyBorder="1">
      <alignment/>
      <protection/>
    </xf>
    <xf numFmtId="7" fontId="52" fillId="0" borderId="76" xfId="64" applyNumberFormat="1" applyBorder="1" applyAlignment="1">
      <alignment horizontal="right"/>
      <protection/>
    </xf>
    <xf numFmtId="0" fontId="54" fillId="0" borderId="75" xfId="64" applyFont="1" applyBorder="1">
      <alignment/>
      <protection/>
    </xf>
    <xf numFmtId="9" fontId="54" fillId="0" borderId="75" xfId="64" applyNumberFormat="1" applyFont="1" applyBorder="1">
      <alignment/>
      <protection/>
    </xf>
    <xf numFmtId="7" fontId="54" fillId="0" borderId="76" xfId="64" applyNumberFormat="1" applyFont="1" applyBorder="1" applyAlignment="1">
      <alignment horizontal="right"/>
      <protection/>
    </xf>
    <xf numFmtId="9" fontId="52" fillId="0" borderId="16" xfId="64" applyNumberFormat="1" applyBorder="1">
      <alignment/>
      <protection/>
    </xf>
    <xf numFmtId="0" fontId="52" fillId="0" borderId="16" xfId="64" applyBorder="1">
      <alignment/>
      <protection/>
    </xf>
    <xf numFmtId="7" fontId="52" fillId="0" borderId="20" xfId="64" applyNumberFormat="1" applyBorder="1" applyAlignment="1">
      <alignment horizontal="right"/>
      <protection/>
    </xf>
    <xf numFmtId="0" fontId="52" fillId="0" borderId="19" xfId="64" applyBorder="1">
      <alignment/>
      <protection/>
    </xf>
    <xf numFmtId="0" fontId="52" fillId="0" borderId="69" xfId="64" applyBorder="1">
      <alignment/>
      <protection/>
    </xf>
    <xf numFmtId="9" fontId="54" fillId="0" borderId="12" xfId="64" applyNumberFormat="1" applyFont="1" applyBorder="1">
      <alignment/>
      <protection/>
    </xf>
    <xf numFmtId="0" fontId="54" fillId="0" borderId="12" xfId="64" applyFont="1" applyBorder="1">
      <alignment/>
      <protection/>
    </xf>
    <xf numFmtId="7" fontId="54" fillId="0" borderId="70" xfId="64" applyNumberFormat="1" applyFont="1" applyBorder="1" applyAlignment="1">
      <alignment horizontal="right"/>
      <protection/>
    </xf>
    <xf numFmtId="49" fontId="56" fillId="0" borderId="75" xfId="64" applyNumberFormat="1" applyFont="1" applyBorder="1" applyAlignment="1">
      <alignment horizontal="left" wrapText="1"/>
      <protection/>
    </xf>
    <xf numFmtId="49" fontId="56" fillId="0" borderId="72" xfId="64" applyNumberFormat="1" applyFont="1" applyBorder="1" applyAlignment="1">
      <alignment horizontal="left" wrapText="1"/>
      <protection/>
    </xf>
    <xf numFmtId="49" fontId="52" fillId="0" borderId="32" xfId="64" applyNumberFormat="1" applyBorder="1" applyAlignment="1">
      <alignment horizontal="left"/>
      <protection/>
    </xf>
    <xf numFmtId="9" fontId="54" fillId="0" borderId="15" xfId="64" applyNumberFormat="1" applyFont="1" applyBorder="1">
      <alignment/>
      <protection/>
    </xf>
    <xf numFmtId="7" fontId="54" fillId="0" borderId="18" xfId="64" applyNumberFormat="1" applyFont="1" applyBorder="1" applyAlignment="1">
      <alignment horizontal="right"/>
      <protection/>
    </xf>
    <xf numFmtId="0" fontId="27" fillId="5" borderId="68" xfId="64" applyFont="1" applyFill="1" applyBorder="1" applyAlignment="1">
      <alignment horizontal="center" wrapText="1"/>
      <protection/>
    </xf>
    <xf numFmtId="0" fontId="27" fillId="5" borderId="53" xfId="64" applyFont="1" applyFill="1" applyBorder="1" applyAlignment="1">
      <alignment horizontal="center" wrapText="1"/>
      <protection/>
    </xf>
    <xf numFmtId="0" fontId="38" fillId="21" borderId="68" xfId="64" applyFont="1" applyFill="1" applyBorder="1" applyAlignment="1">
      <alignment horizontal="center" vertical="center" wrapText="1"/>
      <protection/>
    </xf>
    <xf numFmtId="0" fontId="38" fillId="21" borderId="52" xfId="64" applyFont="1" applyFill="1" applyBorder="1" applyAlignment="1">
      <alignment horizontal="center" vertical="center" wrapText="1"/>
      <protection/>
    </xf>
    <xf numFmtId="0" fontId="38" fillId="21" borderId="53" xfId="64" applyFont="1" applyFill="1" applyBorder="1" applyAlignment="1">
      <alignment horizontal="center" vertical="center" wrapText="1"/>
      <protection/>
    </xf>
    <xf numFmtId="0" fontId="27" fillId="5" borderId="68" xfId="64" applyFont="1" applyFill="1" applyBorder="1" applyAlignment="1">
      <alignment horizontal="center"/>
      <protection/>
    </xf>
    <xf numFmtId="0" fontId="27" fillId="5" borderId="53" xfId="64" applyFont="1" applyFill="1" applyBorder="1" applyAlignment="1">
      <alignment horizontal="center"/>
      <protection/>
    </xf>
    <xf numFmtId="0" fontId="30" fillId="0" borderId="0" xfId="0" applyFont="1" applyBorder="1" applyAlignment="1">
      <alignment horizontal="center" vertical="center"/>
    </xf>
    <xf numFmtId="14" fontId="27" fillId="5" borderId="68" xfId="64" applyNumberFormat="1" applyFont="1" applyFill="1" applyBorder="1" applyAlignment="1">
      <alignment horizontal="center"/>
      <protection/>
    </xf>
    <xf numFmtId="14" fontId="27" fillId="5" borderId="53" xfId="64" applyNumberFormat="1" applyFont="1" applyFill="1" applyBorder="1" applyAlignment="1">
      <alignment horizontal="center"/>
      <protection/>
    </xf>
    <xf numFmtId="0" fontId="44" fillId="20" borderId="60" xfId="64" applyFont="1" applyFill="1" applyBorder="1" applyAlignment="1">
      <alignment horizontal="center"/>
      <protection/>
    </xf>
    <xf numFmtId="0" fontId="44" fillId="20" borderId="61" xfId="64" applyFont="1" applyFill="1" applyBorder="1" applyAlignment="1">
      <alignment horizontal="center"/>
      <protection/>
    </xf>
    <xf numFmtId="0" fontId="44" fillId="20" borderId="62" xfId="64" applyFont="1" applyFill="1" applyBorder="1" applyAlignment="1">
      <alignment horizontal="center"/>
      <protection/>
    </xf>
    <xf numFmtId="49" fontId="52" fillId="0" borderId="0" xfId="64" applyNumberFormat="1" applyFill="1" applyBorder="1" applyAlignment="1">
      <alignment horizontal="left" wrapText="1"/>
      <protection/>
    </xf>
    <xf numFmtId="0" fontId="52" fillId="0" borderId="0" xfId="64" applyFill="1">
      <alignment/>
      <protection/>
    </xf>
    <xf numFmtId="0" fontId="38" fillId="21" borderId="52" xfId="64" applyFont="1" applyFill="1" applyBorder="1" applyAlignment="1">
      <alignment horizontal="center" vertical="center" wrapText="1"/>
      <protection/>
    </xf>
    <xf numFmtId="0" fontId="38" fillId="21" borderId="53" xfId="64" applyFont="1" applyFill="1" applyBorder="1" applyAlignment="1">
      <alignment horizontal="center" vertical="center" wrapText="1"/>
      <protection/>
    </xf>
  </cellXfs>
  <cellStyles count="107">
    <cellStyle name="Normal" xfId="0"/>
    <cellStyle name="_F6_BS_SO 01+04_6SX01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Měna 2" xfId="41"/>
    <cellStyle name="Měna 3" xfId="42"/>
    <cellStyle name="měny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al_InternyCennikONLINE rabaty" xfId="51"/>
    <cellStyle name="Normální 10" xfId="52"/>
    <cellStyle name="Normální 11" xfId="53"/>
    <cellStyle name="Normální 12" xfId="54"/>
    <cellStyle name="Normální 12 2" xfId="55"/>
    <cellStyle name="Normální 12 3" xfId="56"/>
    <cellStyle name="Normální 12 4" xfId="57"/>
    <cellStyle name="Normální 12 5" xfId="58"/>
    <cellStyle name="Normální 12 6" xfId="59"/>
    <cellStyle name="Normální 13" xfId="60"/>
    <cellStyle name="Normální 2" xfId="61"/>
    <cellStyle name="normální 2 2" xfId="62"/>
    <cellStyle name="normální 2 3" xfId="63"/>
    <cellStyle name="Normální 3" xfId="64"/>
    <cellStyle name="Normální 4" xfId="65"/>
    <cellStyle name="Normální 5" xfId="66"/>
    <cellStyle name="Normální 6" xfId="67"/>
    <cellStyle name="Normální 7" xfId="68"/>
    <cellStyle name="Normální 8" xfId="69"/>
    <cellStyle name="Normální 9" xfId="70"/>
    <cellStyle name="normální_CHLAZENÍ" xfId="71"/>
    <cellStyle name="normální_List1" xfId="72"/>
    <cellStyle name="normální_List1 2" xfId="73"/>
    <cellStyle name="normální_Návrh ceníku od 1.8.1998" xfId="74"/>
    <cellStyle name="Followed Hyperlink" xfId="75"/>
    <cellStyle name="Poznámka" xfId="76"/>
    <cellStyle name="Poznámka 10" xfId="77"/>
    <cellStyle name="Poznámka 10 2" xfId="78"/>
    <cellStyle name="Poznámka 2" xfId="79"/>
    <cellStyle name="Poznámka 3" xfId="80"/>
    <cellStyle name="Poznámka 4" xfId="81"/>
    <cellStyle name="Poznámka 4 2" xfId="82"/>
    <cellStyle name="Poznámka 4 3" xfId="83"/>
    <cellStyle name="Poznámka 4 4" xfId="84"/>
    <cellStyle name="Poznámka 4 5" xfId="85"/>
    <cellStyle name="Poznámka 4 6" xfId="86"/>
    <cellStyle name="Poznámka 5" xfId="87"/>
    <cellStyle name="Poznámka 5 2" xfId="88"/>
    <cellStyle name="Poznámka 5 3" xfId="89"/>
    <cellStyle name="Poznámka 5 4" xfId="90"/>
    <cellStyle name="Poznámka 5 5" xfId="91"/>
    <cellStyle name="Poznámka 5 6" xfId="92"/>
    <cellStyle name="Poznámka 6" xfId="93"/>
    <cellStyle name="Poznámka 6 2" xfId="94"/>
    <cellStyle name="Poznámka 7" xfId="95"/>
    <cellStyle name="Poznámka 7 2" xfId="96"/>
    <cellStyle name="Poznámka 8" xfId="97"/>
    <cellStyle name="Poznámka 8 2" xfId="98"/>
    <cellStyle name="Poznámka 9" xfId="99"/>
    <cellStyle name="Poznámka 9 2" xfId="100"/>
    <cellStyle name="Percent" xfId="101"/>
    <cellStyle name="Propojená buňka" xfId="102"/>
    <cellStyle name="Správně" xfId="103"/>
    <cellStyle name="st1" xfId="104"/>
    <cellStyle name="st2" xfId="105"/>
    <cellStyle name="st3" xfId="106"/>
    <cellStyle name="Styl 1" xfId="107"/>
    <cellStyle name="Styl 1 2" xfId="108"/>
    <cellStyle name="Text upozornění" xfId="109"/>
    <cellStyle name="Vstup" xfId="110"/>
    <cellStyle name="výkaz výměr" xfId="111"/>
    <cellStyle name="Výpočet" xfId="112"/>
    <cellStyle name="Výstup" xfId="113"/>
    <cellStyle name="Vysvětlující text" xfId="114"/>
    <cellStyle name="Zvýraznění 1" xfId="115"/>
    <cellStyle name="Zvýraznění 2" xfId="116"/>
    <cellStyle name="Zvýraznění 3" xfId="117"/>
    <cellStyle name="Zvýraznění 4" xfId="118"/>
    <cellStyle name="Zvýraznění 5" xfId="119"/>
    <cellStyle name="Zvýraznění 6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Jesenice_RA-otopn&#233;%20soustavy\DVZ_&#218;T\&#269;.p.315-NEDOTOV&#193;NO!!!\DVZ_OS_Jesenice_soupis_prac&#237;_3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Jesenice_RA-otopn&#233;%20soustavy\DVZ_&#218;T\&#269;.p.314_316_318\DVZ_OS_Jesenice_soupis_prac&#2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Jesenice_RA-otopn&#233;%20soustavy\DVZ_&#218;T\&#269;.p.317-NEDOTOV&#193;NO!!!\DVZ_OS_Jesenice_soupis_prac&#237;_3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3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314"/>
      <sheetName val="316"/>
      <sheetName val="31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3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75" zoomScaleNormal="90" zoomScaleSheetLayoutView="75" workbookViewId="0" topLeftCell="A1">
      <selection activeCell="A1" sqref="A1:E1"/>
    </sheetView>
  </sheetViews>
  <sheetFormatPr defaultColWidth="9.00390625" defaultRowHeight="12.75"/>
  <cols>
    <col min="1" max="1" width="14.125" style="267" customWidth="1"/>
    <col min="2" max="2" width="44.625" style="267" customWidth="1"/>
    <col min="3" max="3" width="8.625" style="267" customWidth="1"/>
    <col min="4" max="4" width="7.375" style="267" customWidth="1"/>
    <col min="5" max="5" width="12.125" style="267" customWidth="1"/>
    <col min="6" max="16384" width="9.125" style="267" customWidth="1"/>
  </cols>
  <sheetData>
    <row r="1" spans="1:5" ht="18.75" thickBot="1">
      <c r="A1" s="460" t="s">
        <v>1160</v>
      </c>
      <c r="B1" s="461"/>
      <c r="C1" s="461"/>
      <c r="D1" s="461"/>
      <c r="E1" s="462"/>
    </row>
    <row r="2" spans="1:5" ht="26.25" thickBot="1">
      <c r="A2" s="268" t="s">
        <v>889</v>
      </c>
      <c r="B2" s="273" t="s">
        <v>481</v>
      </c>
      <c r="C2" s="270"/>
      <c r="D2" s="271"/>
      <c r="E2" s="272"/>
    </row>
    <row r="3" spans="1:5" ht="26.25" thickBot="1">
      <c r="A3" s="268" t="s">
        <v>890</v>
      </c>
      <c r="B3" s="273" t="s">
        <v>979</v>
      </c>
      <c r="C3" s="270"/>
      <c r="D3" s="271"/>
      <c r="E3" s="384"/>
    </row>
    <row r="4" spans="1:5" ht="26.25" thickBot="1">
      <c r="A4" s="275" t="s">
        <v>891</v>
      </c>
      <c r="B4" s="276" t="s">
        <v>892</v>
      </c>
      <c r="C4" s="463" t="s">
        <v>893</v>
      </c>
      <c r="D4" s="464"/>
      <c r="E4" s="385"/>
    </row>
    <row r="5" spans="1:5" ht="27" thickBot="1">
      <c r="A5" s="277" t="s">
        <v>895</v>
      </c>
      <c r="B5" s="278">
        <f>E26+E40</f>
        <v>0</v>
      </c>
      <c r="C5" s="458" t="s">
        <v>896</v>
      </c>
      <c r="D5" s="459"/>
      <c r="E5" s="385"/>
    </row>
    <row r="6" spans="1:5" ht="15.75" thickBot="1">
      <c r="A6" s="279" t="s">
        <v>1150</v>
      </c>
      <c r="B6" s="280">
        <f>E41</f>
        <v>0</v>
      </c>
      <c r="C6" s="458" t="s">
        <v>898</v>
      </c>
      <c r="D6" s="459"/>
      <c r="E6" s="385" t="s">
        <v>980</v>
      </c>
    </row>
    <row r="7" spans="1:5" ht="15.75" thickBot="1">
      <c r="A7" s="279" t="s">
        <v>1151</v>
      </c>
      <c r="B7" s="280">
        <f>E27</f>
        <v>0</v>
      </c>
      <c r="C7" s="408"/>
      <c r="D7" s="409"/>
      <c r="E7" s="385"/>
    </row>
    <row r="8" spans="1:5" ht="26.25" thickBot="1">
      <c r="A8" s="277" t="s">
        <v>899</v>
      </c>
      <c r="B8" s="278">
        <f>B5+B6+B7</f>
        <v>0</v>
      </c>
      <c r="C8" s="458" t="s">
        <v>10</v>
      </c>
      <c r="D8" s="459"/>
      <c r="E8" s="386">
        <v>41680</v>
      </c>
    </row>
    <row r="9" spans="1:5" ht="15.75" thickBot="1">
      <c r="A9" s="281" t="s">
        <v>900</v>
      </c>
      <c r="B9" s="282" t="s">
        <v>901</v>
      </c>
      <c r="C9" s="285" t="s">
        <v>13</v>
      </c>
      <c r="D9" s="284" t="s">
        <v>810</v>
      </c>
      <c r="E9" s="387" t="s">
        <v>902</v>
      </c>
    </row>
    <row r="10" spans="1:5" ht="18.75">
      <c r="A10" s="323"/>
      <c r="B10" s="454" t="s">
        <v>1155</v>
      </c>
      <c r="C10" s="324"/>
      <c r="D10" s="325"/>
      <c r="E10" s="388"/>
    </row>
    <row r="11" spans="1:5" ht="30">
      <c r="A11" s="319"/>
      <c r="B11" s="326" t="s">
        <v>481</v>
      </c>
      <c r="C11" s="321"/>
      <c r="D11" s="320"/>
      <c r="E11" s="322"/>
    </row>
    <row r="12" spans="1:5" ht="15">
      <c r="A12" s="319"/>
      <c r="B12" s="327" t="s">
        <v>806</v>
      </c>
      <c r="C12" s="321">
        <v>1</v>
      </c>
      <c r="D12" s="320" t="s">
        <v>17</v>
      </c>
      <c r="E12" s="322">
        <f>'CZT rozšíření - ÚT'!G312</f>
        <v>0</v>
      </c>
    </row>
    <row r="13" spans="1:5" ht="15">
      <c r="A13" s="319"/>
      <c r="B13" s="328" t="s">
        <v>484</v>
      </c>
      <c r="C13" s="321">
        <v>1</v>
      </c>
      <c r="D13" s="320" t="s">
        <v>17</v>
      </c>
      <c r="E13" s="322">
        <f>'CZT rozšíření - MaR'!J213</f>
        <v>0</v>
      </c>
    </row>
    <row r="14" spans="1:5" ht="30">
      <c r="A14" s="319"/>
      <c r="B14" s="326" t="s">
        <v>982</v>
      </c>
      <c r="C14" s="321"/>
      <c r="D14" s="320"/>
      <c r="E14" s="322"/>
    </row>
    <row r="15" spans="1:5" ht="15">
      <c r="A15" s="319"/>
      <c r="B15" s="327" t="s">
        <v>806</v>
      </c>
      <c r="C15" s="321">
        <v>1</v>
      </c>
      <c r="D15" s="320" t="s">
        <v>17</v>
      </c>
      <c r="E15" s="389">
        <f>'CZT připojení 315 317 - ÚT'!G137</f>
        <v>0</v>
      </c>
    </row>
    <row r="16" spans="1:5" ht="15">
      <c r="A16" s="319"/>
      <c r="B16" s="328" t="s">
        <v>484</v>
      </c>
      <c r="C16" s="321">
        <v>1</v>
      </c>
      <c r="D16" s="320" t="s">
        <v>17</v>
      </c>
      <c r="E16" s="389">
        <f>'CZT připojení 315 317 - MaR'!J93</f>
        <v>0</v>
      </c>
    </row>
    <row r="17" spans="1:5" ht="15">
      <c r="A17" s="319"/>
      <c r="B17" s="326" t="s">
        <v>482</v>
      </c>
      <c r="C17" s="321"/>
      <c r="D17" s="320"/>
      <c r="E17" s="322"/>
    </row>
    <row r="18" spans="1:5" ht="15">
      <c r="A18" s="319"/>
      <c r="B18" s="327" t="s">
        <v>485</v>
      </c>
      <c r="C18" s="321">
        <v>1</v>
      </c>
      <c r="D18" s="320" t="s">
        <v>17</v>
      </c>
      <c r="E18" s="322">
        <f>'ZŠ - ÚT kotelna'!G149</f>
        <v>0</v>
      </c>
    </row>
    <row r="19" spans="1:5" ht="15">
      <c r="A19" s="319"/>
      <c r="B19" s="327" t="s">
        <v>888</v>
      </c>
      <c r="C19" s="321">
        <v>1</v>
      </c>
      <c r="D19" s="320" t="s">
        <v>17</v>
      </c>
      <c r="E19" s="322">
        <f>'ZŠ - MaR kotelna'!J62</f>
        <v>0</v>
      </c>
    </row>
    <row r="20" spans="1:5" ht="15">
      <c r="A20" s="319"/>
      <c r="B20" s="327" t="s">
        <v>983</v>
      </c>
      <c r="C20" s="321">
        <v>1</v>
      </c>
      <c r="D20" s="320" t="s">
        <v>17</v>
      </c>
      <c r="E20" s="322">
        <f>'ZŠ - ZTI kotelna'!H90</f>
        <v>0</v>
      </c>
    </row>
    <row r="21" spans="1:5" ht="15">
      <c r="A21" s="319"/>
      <c r="B21" s="327" t="s">
        <v>984</v>
      </c>
      <c r="C21" s="321">
        <v>1</v>
      </c>
      <c r="D21" s="320" t="s">
        <v>17</v>
      </c>
      <c r="E21" s="389">
        <f>'ZŠ - EL kotelna'!F76</f>
        <v>0</v>
      </c>
    </row>
    <row r="22" spans="1:5" ht="15">
      <c r="A22" s="319"/>
      <c r="B22" s="327" t="s">
        <v>1063</v>
      </c>
      <c r="C22" s="321">
        <v>1</v>
      </c>
      <c r="D22" s="320" t="s">
        <v>17</v>
      </c>
      <c r="E22" s="389">
        <f>'ZŠ - izolace'!G34</f>
        <v>0</v>
      </c>
    </row>
    <row r="23" spans="1:5" ht="15">
      <c r="A23" s="319"/>
      <c r="B23" s="433" t="s">
        <v>981</v>
      </c>
      <c r="C23" s="329"/>
      <c r="D23" s="330"/>
      <c r="E23" s="390"/>
    </row>
    <row r="24" spans="1:5" ht="15">
      <c r="A24" s="319"/>
      <c r="B24" s="298" t="s">
        <v>1153</v>
      </c>
      <c r="C24" s="438"/>
      <c r="D24" s="298"/>
      <c r="E24" s="322">
        <f>SUM(E12:E23)*0.05</f>
        <v>0</v>
      </c>
    </row>
    <row r="25" spans="1:5" ht="15">
      <c r="A25" s="319"/>
      <c r="B25" s="439"/>
      <c r="C25" s="440"/>
      <c r="D25" s="439"/>
      <c r="E25" s="441"/>
    </row>
    <row r="26" spans="1:5" ht="15">
      <c r="A26" s="319"/>
      <c r="B26" s="442" t="s">
        <v>1159</v>
      </c>
      <c r="C26" s="443"/>
      <c r="D26" s="442"/>
      <c r="E26" s="444">
        <f>SUM(E12:E24)</f>
        <v>0</v>
      </c>
    </row>
    <row r="27" spans="1:5" ht="15">
      <c r="A27" s="319"/>
      <c r="B27" s="442" t="s">
        <v>1151</v>
      </c>
      <c r="C27" s="443"/>
      <c r="D27" s="442"/>
      <c r="E27" s="444">
        <f>E26*0.21</f>
        <v>0</v>
      </c>
    </row>
    <row r="28" spans="1:5" ht="15">
      <c r="A28" s="319"/>
      <c r="B28" s="434"/>
      <c r="C28" s="435"/>
      <c r="D28" s="436"/>
      <c r="E28" s="437"/>
    </row>
    <row r="29" spans="1:5" ht="18.75">
      <c r="A29" s="319"/>
      <c r="B29" s="453" t="s">
        <v>1154</v>
      </c>
      <c r="C29" s="435"/>
      <c r="D29" s="436"/>
      <c r="E29" s="437"/>
    </row>
    <row r="30" spans="1:5" ht="30">
      <c r="A30" s="319"/>
      <c r="B30" s="326" t="s">
        <v>988</v>
      </c>
      <c r="C30" s="321"/>
      <c r="D30" s="320"/>
      <c r="E30" s="322"/>
    </row>
    <row r="31" spans="1:5" ht="15">
      <c r="A31" s="319"/>
      <c r="B31" s="327" t="s">
        <v>957</v>
      </c>
      <c r="C31" s="321">
        <v>1</v>
      </c>
      <c r="D31" s="320" t="s">
        <v>17</v>
      </c>
      <c r="E31" s="322">
        <f>'OS - č.p.314'!B5</f>
        <v>0</v>
      </c>
    </row>
    <row r="32" spans="1:5" ht="15">
      <c r="A32" s="319"/>
      <c r="B32" s="327" t="s">
        <v>975</v>
      </c>
      <c r="C32" s="321">
        <v>1</v>
      </c>
      <c r="D32" s="320" t="s">
        <v>17</v>
      </c>
      <c r="E32" s="322">
        <f>'OS - č.p. 316'!B5</f>
        <v>0</v>
      </c>
    </row>
    <row r="33" spans="1:5" ht="15">
      <c r="A33" s="319"/>
      <c r="B33" s="327" t="s">
        <v>976</v>
      </c>
      <c r="C33" s="321">
        <v>1</v>
      </c>
      <c r="D33" s="320" t="s">
        <v>17</v>
      </c>
      <c r="E33" s="322">
        <f>'OS - č.p. 318'!B5</f>
        <v>0</v>
      </c>
    </row>
    <row r="34" spans="1:5" ht="30">
      <c r="A34" s="319"/>
      <c r="B34" s="326" t="s">
        <v>987</v>
      </c>
      <c r="C34" s="321"/>
      <c r="D34" s="320"/>
      <c r="E34" s="322"/>
    </row>
    <row r="35" spans="1:5" ht="15">
      <c r="A35" s="319"/>
      <c r="B35" s="327" t="s">
        <v>956</v>
      </c>
      <c r="C35" s="321">
        <v>1</v>
      </c>
      <c r="D35" s="320" t="s">
        <v>17</v>
      </c>
      <c r="E35" s="322">
        <f>'OS - č.p.315'!B5</f>
        <v>0</v>
      </c>
    </row>
    <row r="36" spans="1:5" ht="15">
      <c r="A36" s="331"/>
      <c r="B36" s="327" t="s">
        <v>986</v>
      </c>
      <c r="C36" s="321">
        <v>1</v>
      </c>
      <c r="D36" s="320" t="s">
        <v>17</v>
      </c>
      <c r="E36" s="389">
        <f>'OS - č.p. 317'!B5</f>
        <v>0</v>
      </c>
    </row>
    <row r="37" spans="1:5" ht="15">
      <c r="A37" s="331"/>
      <c r="B37" s="326" t="s">
        <v>981</v>
      </c>
      <c r="C37" s="329"/>
      <c r="D37" s="330"/>
      <c r="E37" s="390"/>
    </row>
    <row r="38" spans="1:5" ht="15">
      <c r="A38" s="449"/>
      <c r="B38" s="298" t="s">
        <v>1153</v>
      </c>
      <c r="C38" s="438">
        <v>0.05</v>
      </c>
      <c r="D38" s="298"/>
      <c r="E38" s="322">
        <f>0.05*SUM(E31:E36)</f>
        <v>0</v>
      </c>
    </row>
    <row r="39" spans="1:5" ht="15">
      <c r="A39" s="448"/>
      <c r="B39" s="439"/>
      <c r="C39" s="445"/>
      <c r="D39" s="446"/>
      <c r="E39" s="447"/>
    </row>
    <row r="40" spans="1:5" ht="15">
      <c r="A40" s="319"/>
      <c r="B40" s="442" t="s">
        <v>1158</v>
      </c>
      <c r="C40" s="450"/>
      <c r="D40" s="451"/>
      <c r="E40" s="452">
        <f>SUM(E31:E38)</f>
        <v>0</v>
      </c>
    </row>
    <row r="41" spans="1:5" ht="15.75" thickBot="1">
      <c r="A41" s="455"/>
      <c r="B41" s="432" t="s">
        <v>1150</v>
      </c>
      <c r="C41" s="456"/>
      <c r="D41" s="432"/>
      <c r="E41" s="457">
        <f>E40*0.15</f>
        <v>0</v>
      </c>
    </row>
  </sheetData>
  <sheetProtection/>
  <mergeCells count="5">
    <mergeCell ref="C8:D8"/>
    <mergeCell ref="A1:E1"/>
    <mergeCell ref="C4:D4"/>
    <mergeCell ref="C5:D5"/>
    <mergeCell ref="C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&amp;CStránka &amp;P z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7.75390625" style="334" bestFit="1" customWidth="1"/>
    <col min="2" max="2" width="57.875" style="334" bestFit="1" customWidth="1"/>
    <col min="3" max="4" width="9.125" style="334" customWidth="1"/>
    <col min="5" max="6" width="11.75390625" style="334" customWidth="1"/>
    <col min="7" max="16384" width="9.125" style="334" customWidth="1"/>
  </cols>
  <sheetData>
    <row r="1" spans="1:2" ht="15.75">
      <c r="A1" s="263" t="s">
        <v>8</v>
      </c>
      <c r="B1" s="174" t="s">
        <v>482</v>
      </c>
    </row>
    <row r="2" spans="1:2" ht="15.75">
      <c r="A2" s="264" t="s">
        <v>9</v>
      </c>
      <c r="B2" s="148" t="s">
        <v>1061</v>
      </c>
    </row>
    <row r="3" ht="15.75">
      <c r="B3" s="335" t="s">
        <v>483</v>
      </c>
    </row>
    <row r="6" spans="1:6" s="338" customFormat="1" ht="25.5">
      <c r="A6" s="336" t="s">
        <v>995</v>
      </c>
      <c r="B6" s="337" t="s">
        <v>996</v>
      </c>
      <c r="C6" s="337" t="s">
        <v>13</v>
      </c>
      <c r="D6" s="337" t="s">
        <v>997</v>
      </c>
      <c r="E6" s="337" t="s">
        <v>15</v>
      </c>
      <c r="F6" s="337" t="s">
        <v>16</v>
      </c>
    </row>
    <row r="7" spans="1:6" ht="12.75">
      <c r="A7" s="339"/>
      <c r="B7" s="340" t="s">
        <v>998</v>
      </c>
      <c r="C7" s="339"/>
      <c r="D7" s="339"/>
      <c r="E7" s="380"/>
      <c r="F7" s="380"/>
    </row>
    <row r="8" spans="1:6" ht="12.75">
      <c r="A8" s="339"/>
      <c r="B8" s="339" t="s">
        <v>999</v>
      </c>
      <c r="C8" s="339"/>
      <c r="D8" s="339"/>
      <c r="E8" s="380"/>
      <c r="F8" s="380"/>
    </row>
    <row r="9" spans="1:6" ht="12.75">
      <c r="A9" s="342"/>
      <c r="B9" s="342"/>
      <c r="C9" s="342"/>
      <c r="D9" s="342"/>
      <c r="E9" s="380"/>
      <c r="F9" s="380"/>
    </row>
    <row r="10" spans="1:6" ht="12.75">
      <c r="A10" s="343" t="s">
        <v>1000</v>
      </c>
      <c r="B10" s="342" t="s">
        <v>1001</v>
      </c>
      <c r="C10" s="342">
        <v>12</v>
      </c>
      <c r="D10" s="342" t="s">
        <v>37</v>
      </c>
      <c r="E10" s="380"/>
      <c r="F10" s="380">
        <f>C10*E10</f>
        <v>0</v>
      </c>
    </row>
    <row r="11" spans="1:6" ht="12.75">
      <c r="A11" s="343"/>
      <c r="B11" s="342" t="s">
        <v>1002</v>
      </c>
      <c r="C11" s="342"/>
      <c r="D11" s="342"/>
      <c r="E11" s="380"/>
      <c r="F11" s="380"/>
    </row>
    <row r="12" spans="1:6" ht="12.75">
      <c r="A12" s="343"/>
      <c r="B12" s="342" t="s">
        <v>1003</v>
      </c>
      <c r="C12" s="342"/>
      <c r="D12" s="342"/>
      <c r="E12" s="380"/>
      <c r="F12" s="380"/>
    </row>
    <row r="13" spans="1:6" ht="12.75">
      <c r="A13" s="342"/>
      <c r="B13" s="342"/>
      <c r="C13" s="342"/>
      <c r="D13" s="342"/>
      <c r="E13" s="380"/>
      <c r="F13" s="380"/>
    </row>
    <row r="14" spans="1:6" ht="12.75">
      <c r="A14" s="343" t="s">
        <v>1004</v>
      </c>
      <c r="B14" s="342" t="s">
        <v>1005</v>
      </c>
      <c r="C14" s="342">
        <v>2</v>
      </c>
      <c r="D14" s="342" t="s">
        <v>37</v>
      </c>
      <c r="E14" s="380"/>
      <c r="F14" s="380">
        <f>C14*E14</f>
        <v>0</v>
      </c>
    </row>
    <row r="15" spans="1:6" ht="12.75">
      <c r="A15" s="343"/>
      <c r="B15" s="342" t="s">
        <v>1006</v>
      </c>
      <c r="C15" s="342"/>
      <c r="D15" s="342"/>
      <c r="E15" s="380"/>
      <c r="F15" s="380"/>
    </row>
    <row r="16" spans="5:6" ht="12.75">
      <c r="E16" s="381"/>
      <c r="F16" s="381"/>
    </row>
    <row r="17" spans="1:6" s="338" customFormat="1" ht="25.5">
      <c r="A17" s="336" t="s">
        <v>995</v>
      </c>
      <c r="B17" s="337" t="s">
        <v>1007</v>
      </c>
      <c r="C17" s="337" t="s">
        <v>13</v>
      </c>
      <c r="D17" s="337" t="s">
        <v>997</v>
      </c>
      <c r="E17" s="382" t="s">
        <v>15</v>
      </c>
      <c r="F17" s="382" t="s">
        <v>16</v>
      </c>
    </row>
    <row r="18" spans="1:6" ht="12.75">
      <c r="A18" s="341"/>
      <c r="B18" s="344" t="s">
        <v>1008</v>
      </c>
      <c r="C18" s="341"/>
      <c r="D18" s="339"/>
      <c r="E18" s="380"/>
      <c r="F18" s="380"/>
    </row>
    <row r="19" spans="1:6" ht="12.75">
      <c r="A19" s="345" t="s">
        <v>210</v>
      </c>
      <c r="B19" s="346" t="s">
        <v>1009</v>
      </c>
      <c r="C19" s="346">
        <v>60</v>
      </c>
      <c r="D19" s="346" t="s">
        <v>30</v>
      </c>
      <c r="E19" s="380"/>
      <c r="F19" s="380">
        <f>C19*E19</f>
        <v>0</v>
      </c>
    </row>
    <row r="20" spans="1:6" ht="12.75">
      <c r="A20" s="345" t="s">
        <v>214</v>
      </c>
      <c r="B20" s="346" t="s">
        <v>1010</v>
      </c>
      <c r="C20" s="346">
        <v>750</v>
      </c>
      <c r="D20" s="346" t="s">
        <v>30</v>
      </c>
      <c r="E20" s="380"/>
      <c r="F20" s="380">
        <f>C20*E20</f>
        <v>0</v>
      </c>
    </row>
    <row r="21" spans="1:6" ht="12.75">
      <c r="A21" s="345" t="s">
        <v>218</v>
      </c>
      <c r="B21" s="346" t="s">
        <v>1011</v>
      </c>
      <c r="C21" s="346">
        <v>60</v>
      </c>
      <c r="D21" s="346" t="s">
        <v>30</v>
      </c>
      <c r="E21" s="380"/>
      <c r="F21" s="380">
        <f aca="true" t="shared" si="0" ref="F21:F29">C21*E21</f>
        <v>0</v>
      </c>
    </row>
    <row r="22" spans="1:6" ht="12.75">
      <c r="A22" s="345" t="s">
        <v>221</v>
      </c>
      <c r="B22" s="346" t="s">
        <v>1012</v>
      </c>
      <c r="C22" s="346">
        <v>460</v>
      </c>
      <c r="D22" s="346" t="s">
        <v>30</v>
      </c>
      <c r="E22" s="380"/>
      <c r="F22" s="380">
        <f t="shared" si="0"/>
        <v>0</v>
      </c>
    </row>
    <row r="23" spans="1:6" ht="12.75">
      <c r="A23" s="345" t="s">
        <v>225</v>
      </c>
      <c r="B23" s="346" t="s">
        <v>1013</v>
      </c>
      <c r="C23" s="346">
        <v>180</v>
      </c>
      <c r="D23" s="346" t="s">
        <v>30</v>
      </c>
      <c r="E23" s="380"/>
      <c r="F23" s="380">
        <f>C23*E23</f>
        <v>0</v>
      </c>
    </row>
    <row r="24" spans="1:6" ht="12.75">
      <c r="A24" s="345" t="s">
        <v>229</v>
      </c>
      <c r="B24" s="346" t="s">
        <v>1014</v>
      </c>
      <c r="C24" s="346">
        <v>50</v>
      </c>
      <c r="D24" s="346" t="s">
        <v>30</v>
      </c>
      <c r="E24" s="380"/>
      <c r="F24" s="380">
        <f t="shared" si="0"/>
        <v>0</v>
      </c>
    </row>
    <row r="25" spans="1:6" ht="12.75">
      <c r="A25" s="345" t="s">
        <v>231</v>
      </c>
      <c r="B25" s="346" t="s">
        <v>1015</v>
      </c>
      <c r="C25" s="347">
        <v>50</v>
      </c>
      <c r="D25" s="347" t="s">
        <v>30</v>
      </c>
      <c r="E25" s="380"/>
      <c r="F25" s="380">
        <f t="shared" si="0"/>
        <v>0</v>
      </c>
    </row>
    <row r="26" spans="1:6" ht="12.75">
      <c r="A26" s="345" t="s">
        <v>233</v>
      </c>
      <c r="B26" s="346" t="s">
        <v>1016</v>
      </c>
      <c r="C26" s="346">
        <v>15</v>
      </c>
      <c r="D26" s="346" t="s">
        <v>30</v>
      </c>
      <c r="E26" s="380"/>
      <c r="F26" s="380">
        <f t="shared" si="0"/>
        <v>0</v>
      </c>
    </row>
    <row r="27" spans="1:6" ht="12.75">
      <c r="A27" s="345" t="s">
        <v>237</v>
      </c>
      <c r="B27" s="346" t="s">
        <v>1017</v>
      </c>
      <c r="C27" s="346">
        <v>15</v>
      </c>
      <c r="D27" s="346" t="s">
        <v>30</v>
      </c>
      <c r="E27" s="380"/>
      <c r="F27" s="380">
        <f t="shared" si="0"/>
        <v>0</v>
      </c>
    </row>
    <row r="28" spans="1:6" ht="12.75">
      <c r="A28" s="345" t="s">
        <v>238</v>
      </c>
      <c r="B28" s="346" t="s">
        <v>1018</v>
      </c>
      <c r="C28" s="346">
        <v>60</v>
      </c>
      <c r="D28" s="346" t="s">
        <v>30</v>
      </c>
      <c r="E28" s="380"/>
      <c r="F28" s="380">
        <f>C28*E28</f>
        <v>0</v>
      </c>
    </row>
    <row r="29" spans="1:6" ht="12.75">
      <c r="A29" s="345" t="s">
        <v>241</v>
      </c>
      <c r="B29" s="346" t="s">
        <v>1019</v>
      </c>
      <c r="C29" s="346">
        <v>20</v>
      </c>
      <c r="D29" s="346" t="s">
        <v>30</v>
      </c>
      <c r="E29" s="380"/>
      <c r="F29" s="380">
        <f t="shared" si="0"/>
        <v>0</v>
      </c>
    </row>
    <row r="30" spans="1:6" ht="12.75">
      <c r="A30" s="345" t="s">
        <v>245</v>
      </c>
      <c r="B30" s="346" t="s">
        <v>1020</v>
      </c>
      <c r="C30" s="346">
        <v>50</v>
      </c>
      <c r="D30" s="346" t="s">
        <v>30</v>
      </c>
      <c r="E30" s="380"/>
      <c r="F30" s="380">
        <f>C30*E30</f>
        <v>0</v>
      </c>
    </row>
    <row r="31" spans="5:6" ht="12.75">
      <c r="E31" s="381"/>
      <c r="F31" s="381"/>
    </row>
    <row r="32" spans="1:6" ht="25.5">
      <c r="A32" s="336" t="s">
        <v>995</v>
      </c>
      <c r="B32" s="337" t="s">
        <v>1021</v>
      </c>
      <c r="C32" s="337" t="s">
        <v>13</v>
      </c>
      <c r="D32" s="337" t="s">
        <v>997</v>
      </c>
      <c r="E32" s="382" t="s">
        <v>15</v>
      </c>
      <c r="F32" s="382" t="s">
        <v>16</v>
      </c>
    </row>
    <row r="33" spans="1:6" ht="12.75">
      <c r="A33" s="345" t="s">
        <v>210</v>
      </c>
      <c r="B33" s="348" t="s">
        <v>1022</v>
      </c>
      <c r="C33" s="341">
        <v>5</v>
      </c>
      <c r="D33" s="341" t="s">
        <v>30</v>
      </c>
      <c r="E33" s="380"/>
      <c r="F33" s="380">
        <f>C33*E33</f>
        <v>0</v>
      </c>
    </row>
    <row r="34" spans="1:6" ht="12.75">
      <c r="A34" s="345" t="s">
        <v>214</v>
      </c>
      <c r="B34" s="349" t="s">
        <v>1023</v>
      </c>
      <c r="C34" s="346">
        <v>10</v>
      </c>
      <c r="D34" s="346" t="s">
        <v>30</v>
      </c>
      <c r="E34" s="380"/>
      <c r="F34" s="380">
        <f>C34*E34</f>
        <v>0</v>
      </c>
    </row>
    <row r="35" spans="1:6" ht="12.75">
      <c r="A35" s="345" t="s">
        <v>218</v>
      </c>
      <c r="B35" s="349" t="s">
        <v>1024</v>
      </c>
      <c r="C35" s="346">
        <v>10</v>
      </c>
      <c r="D35" s="346" t="s">
        <v>30</v>
      </c>
      <c r="E35" s="380"/>
      <c r="F35" s="380">
        <f>C35*E35</f>
        <v>0</v>
      </c>
    </row>
    <row r="36" spans="1:6" ht="12.75">
      <c r="A36" s="345" t="s">
        <v>221</v>
      </c>
      <c r="B36" s="349" t="s">
        <v>1025</v>
      </c>
      <c r="C36" s="346">
        <v>20</v>
      </c>
      <c r="D36" s="346" t="s">
        <v>30</v>
      </c>
      <c r="E36" s="380"/>
      <c r="F36" s="380">
        <f>C36*E36</f>
        <v>0</v>
      </c>
    </row>
    <row r="37" spans="1:6" ht="12.75">
      <c r="A37" s="345" t="s">
        <v>225</v>
      </c>
      <c r="B37" s="349" t="s">
        <v>1026</v>
      </c>
      <c r="C37" s="346">
        <v>25</v>
      </c>
      <c r="D37" s="346" t="s">
        <v>30</v>
      </c>
      <c r="E37" s="380"/>
      <c r="F37" s="380">
        <f>C37*E37</f>
        <v>0</v>
      </c>
    </row>
    <row r="38" spans="1:6" ht="12.75">
      <c r="A38" s="345" t="s">
        <v>229</v>
      </c>
      <c r="B38" s="349" t="s">
        <v>1027</v>
      </c>
      <c r="C38" s="346">
        <v>35</v>
      </c>
      <c r="D38" s="346" t="s">
        <v>30</v>
      </c>
      <c r="E38" s="380"/>
      <c r="F38" s="380">
        <f aca="true" t="shared" si="1" ref="F38:F45">C38*E38</f>
        <v>0</v>
      </c>
    </row>
    <row r="39" spans="1:6" ht="12.75">
      <c r="A39" s="345" t="s">
        <v>231</v>
      </c>
      <c r="B39" s="349" t="s">
        <v>1028</v>
      </c>
      <c r="C39" s="346">
        <v>25</v>
      </c>
      <c r="D39" s="346" t="s">
        <v>30</v>
      </c>
      <c r="E39" s="380"/>
      <c r="F39" s="380">
        <f t="shared" si="1"/>
        <v>0</v>
      </c>
    </row>
    <row r="40" spans="1:6" ht="12.75">
      <c r="A40" s="345" t="s">
        <v>233</v>
      </c>
      <c r="B40" s="349" t="s">
        <v>1029</v>
      </c>
      <c r="C40" s="346">
        <v>20</v>
      </c>
      <c r="D40" s="346" t="s">
        <v>30</v>
      </c>
      <c r="E40" s="380"/>
      <c r="F40" s="380">
        <f>C40*E40</f>
        <v>0</v>
      </c>
    </row>
    <row r="41" spans="1:6" ht="12.75">
      <c r="A41" s="345" t="s">
        <v>237</v>
      </c>
      <c r="B41" s="349" t="s">
        <v>1030</v>
      </c>
      <c r="C41" s="346">
        <v>8</v>
      </c>
      <c r="D41" s="346" t="s">
        <v>37</v>
      </c>
      <c r="E41" s="380"/>
      <c r="F41" s="380">
        <f t="shared" si="1"/>
        <v>0</v>
      </c>
    </row>
    <row r="42" spans="1:6" ht="12.75">
      <c r="A42" s="345" t="s">
        <v>238</v>
      </c>
      <c r="B42" s="349" t="s">
        <v>1031</v>
      </c>
      <c r="C42" s="346">
        <v>4</v>
      </c>
      <c r="D42" s="346" t="s">
        <v>37</v>
      </c>
      <c r="E42" s="380"/>
      <c r="F42" s="380">
        <f t="shared" si="1"/>
        <v>0</v>
      </c>
    </row>
    <row r="43" spans="1:6" ht="12.75">
      <c r="A43" s="345" t="s">
        <v>241</v>
      </c>
      <c r="B43" s="349" t="s">
        <v>1032</v>
      </c>
      <c r="C43" s="346">
        <v>16</v>
      </c>
      <c r="D43" s="346" t="s">
        <v>37</v>
      </c>
      <c r="E43" s="380"/>
      <c r="F43" s="380">
        <f>C43*E43</f>
        <v>0</v>
      </c>
    </row>
    <row r="44" spans="1:6" ht="12.75">
      <c r="A44" s="345" t="s">
        <v>245</v>
      </c>
      <c r="B44" s="349" t="s">
        <v>1033</v>
      </c>
      <c r="C44" s="346">
        <v>2</v>
      </c>
      <c r="D44" s="346" t="s">
        <v>37</v>
      </c>
      <c r="E44" s="380"/>
      <c r="F44" s="380">
        <f t="shared" si="1"/>
        <v>0</v>
      </c>
    </row>
    <row r="45" spans="1:6" ht="12.75">
      <c r="A45" s="345" t="s">
        <v>248</v>
      </c>
      <c r="B45" s="349" t="s">
        <v>1034</v>
      </c>
      <c r="C45" s="346">
        <v>100</v>
      </c>
      <c r="D45" s="346" t="s">
        <v>37</v>
      </c>
      <c r="E45" s="380"/>
      <c r="F45" s="380">
        <f t="shared" si="1"/>
        <v>0</v>
      </c>
    </row>
    <row r="46" spans="1:6" ht="12.75">
      <c r="A46" s="345" t="s">
        <v>252</v>
      </c>
      <c r="B46" s="350" t="s">
        <v>1035</v>
      </c>
      <c r="C46" s="347">
        <v>30</v>
      </c>
      <c r="D46" s="347" t="s">
        <v>30</v>
      </c>
      <c r="E46" s="380"/>
      <c r="F46" s="380">
        <f>C46*E46</f>
        <v>0</v>
      </c>
    </row>
    <row r="47" spans="1:6" ht="12.75">
      <c r="A47" s="351"/>
      <c r="B47" s="352"/>
      <c r="C47" s="353"/>
      <c r="D47" s="354"/>
      <c r="E47" s="383"/>
      <c r="F47" s="381"/>
    </row>
    <row r="48" spans="1:6" ht="25.5">
      <c r="A48" s="336" t="s">
        <v>995</v>
      </c>
      <c r="B48" s="337" t="s">
        <v>1036</v>
      </c>
      <c r="C48" s="337" t="s">
        <v>13</v>
      </c>
      <c r="D48" s="337" t="s">
        <v>997</v>
      </c>
      <c r="E48" s="382" t="s">
        <v>15</v>
      </c>
      <c r="F48" s="382" t="s">
        <v>16</v>
      </c>
    </row>
    <row r="49" spans="1:6" ht="12.75">
      <c r="A49" s="341" t="s">
        <v>210</v>
      </c>
      <c r="B49" s="346" t="s">
        <v>1037</v>
      </c>
      <c r="C49" s="356">
        <v>4</v>
      </c>
      <c r="D49" s="341" t="s">
        <v>37</v>
      </c>
      <c r="E49" s="380"/>
      <c r="F49" s="380">
        <f>C49*E49</f>
        <v>0</v>
      </c>
    </row>
    <row r="50" spans="1:6" ht="12.75">
      <c r="A50" s="341" t="s">
        <v>214</v>
      </c>
      <c r="B50" s="346" t="s">
        <v>1038</v>
      </c>
      <c r="C50" s="341">
        <v>1</v>
      </c>
      <c r="D50" s="341" t="s">
        <v>37</v>
      </c>
      <c r="E50" s="380"/>
      <c r="F50" s="380">
        <f>C50*E50</f>
        <v>0</v>
      </c>
    </row>
    <row r="51" spans="1:6" ht="12.75">
      <c r="A51" s="341" t="s">
        <v>218</v>
      </c>
      <c r="B51" s="357" t="s">
        <v>1039</v>
      </c>
      <c r="C51" s="341">
        <v>6</v>
      </c>
      <c r="D51" s="341" t="s">
        <v>37</v>
      </c>
      <c r="E51" s="380"/>
      <c r="F51" s="380">
        <f>C51*E51</f>
        <v>0</v>
      </c>
    </row>
    <row r="52" spans="1:6" ht="12.75">
      <c r="A52" s="341" t="s">
        <v>221</v>
      </c>
      <c r="B52" s="357" t="s">
        <v>1040</v>
      </c>
      <c r="C52" s="341">
        <v>1</v>
      </c>
      <c r="D52" s="341" t="s">
        <v>37</v>
      </c>
      <c r="E52" s="380"/>
      <c r="F52" s="380">
        <f>C52*E52</f>
        <v>0</v>
      </c>
    </row>
    <row r="53" spans="1:6" ht="12.75">
      <c r="A53" s="355"/>
      <c r="B53" s="354"/>
      <c r="C53" s="358"/>
      <c r="D53" s="355"/>
      <c r="E53" s="383"/>
      <c r="F53" s="383"/>
    </row>
    <row r="54" spans="1:6" ht="25.5">
      <c r="A54" s="336" t="s">
        <v>995</v>
      </c>
      <c r="B54" s="337" t="s">
        <v>1041</v>
      </c>
      <c r="C54" s="337" t="s">
        <v>13</v>
      </c>
      <c r="D54" s="337" t="s">
        <v>997</v>
      </c>
      <c r="E54" s="382" t="s">
        <v>15</v>
      </c>
      <c r="F54" s="382" t="s">
        <v>16</v>
      </c>
    </row>
    <row r="55" spans="1:6" ht="12.75">
      <c r="A55" s="359"/>
      <c r="B55" s="360" t="s">
        <v>1042</v>
      </c>
      <c r="C55" s="339">
        <v>1</v>
      </c>
      <c r="D55" s="339" t="s">
        <v>37</v>
      </c>
      <c r="E55" s="380"/>
      <c r="F55" s="380">
        <f>C55*E55</f>
        <v>0</v>
      </c>
    </row>
    <row r="56" spans="1:6" ht="12.75">
      <c r="A56" s="341" t="s">
        <v>210</v>
      </c>
      <c r="B56" s="344" t="s">
        <v>1043</v>
      </c>
      <c r="C56" s="341"/>
      <c r="D56" s="341"/>
      <c r="E56" s="380"/>
      <c r="F56" s="380"/>
    </row>
    <row r="57" spans="1:6" ht="12.75">
      <c r="A57" s="341"/>
      <c r="B57" s="344" t="s">
        <v>1044</v>
      </c>
      <c r="C57" s="341"/>
      <c r="D57" s="341"/>
      <c r="E57" s="380"/>
      <c r="F57" s="380"/>
    </row>
    <row r="58" spans="1:6" ht="12.75">
      <c r="A58" s="341"/>
      <c r="B58" s="341" t="s">
        <v>1045</v>
      </c>
      <c r="C58" s="341"/>
      <c r="D58" s="341"/>
      <c r="E58" s="380"/>
      <c r="F58" s="380"/>
    </row>
    <row r="59" spans="1:6" ht="12.75">
      <c r="A59" s="341"/>
      <c r="B59" s="341"/>
      <c r="C59" s="341"/>
      <c r="D59" s="341"/>
      <c r="E59" s="380"/>
      <c r="F59" s="380"/>
    </row>
    <row r="60" spans="1:6" ht="12.75">
      <c r="A60" s="342"/>
      <c r="B60" s="342" t="s">
        <v>1046</v>
      </c>
      <c r="C60" s="342"/>
      <c r="D60" s="342"/>
      <c r="E60" s="380"/>
      <c r="F60" s="380"/>
    </row>
    <row r="61" spans="1:6" ht="12.75">
      <c r="A61" s="341"/>
      <c r="B61" s="341" t="s">
        <v>1047</v>
      </c>
      <c r="C61" s="341"/>
      <c r="D61" s="341"/>
      <c r="E61" s="380"/>
      <c r="F61" s="380"/>
    </row>
    <row r="62" spans="1:6" ht="12.75">
      <c r="A62" s="355"/>
      <c r="B62" s="355"/>
      <c r="C62" s="355"/>
      <c r="D62" s="355"/>
      <c r="E62" s="383"/>
      <c r="F62" s="381"/>
    </row>
    <row r="63" spans="1:6" ht="25.5">
      <c r="A63" s="336" t="s">
        <v>995</v>
      </c>
      <c r="B63" s="337" t="s">
        <v>1048</v>
      </c>
      <c r="C63" s="337" t="s">
        <v>13</v>
      </c>
      <c r="D63" s="337" t="s">
        <v>997</v>
      </c>
      <c r="E63" s="382" t="s">
        <v>15</v>
      </c>
      <c r="F63" s="382" t="s">
        <v>16</v>
      </c>
    </row>
    <row r="64" spans="1:6" ht="12.75">
      <c r="A64" s="361" t="s">
        <v>210</v>
      </c>
      <c r="B64" s="362" t="s">
        <v>1049</v>
      </c>
      <c r="C64" s="363">
        <v>15</v>
      </c>
      <c r="D64" s="362" t="s">
        <v>37</v>
      </c>
      <c r="E64" s="380"/>
      <c r="F64" s="380">
        <f>C64*E64</f>
        <v>0</v>
      </c>
    </row>
    <row r="65" spans="1:6" ht="12.75">
      <c r="A65" s="361" t="s">
        <v>214</v>
      </c>
      <c r="B65" s="362" t="s">
        <v>1050</v>
      </c>
      <c r="C65" s="363">
        <v>10</v>
      </c>
      <c r="D65" s="362" t="s">
        <v>37</v>
      </c>
      <c r="E65" s="380"/>
      <c r="F65" s="380">
        <f>C65*E65</f>
        <v>0</v>
      </c>
    </row>
    <row r="66" spans="1:6" ht="24">
      <c r="A66" s="361" t="s">
        <v>218</v>
      </c>
      <c r="B66" s="364" t="s">
        <v>1051</v>
      </c>
      <c r="C66" s="363">
        <v>4</v>
      </c>
      <c r="D66" s="365" t="s">
        <v>37</v>
      </c>
      <c r="E66" s="380"/>
      <c r="F66" s="380">
        <f>C66*E66</f>
        <v>0</v>
      </c>
    </row>
    <row r="67" spans="1:6" ht="12.75">
      <c r="A67" s="361" t="s">
        <v>221</v>
      </c>
      <c r="B67" s="366" t="s">
        <v>1052</v>
      </c>
      <c r="C67" s="367">
        <v>1</v>
      </c>
      <c r="D67" s="366" t="s">
        <v>37</v>
      </c>
      <c r="E67" s="380"/>
      <c r="F67" s="380">
        <f>C67*E67</f>
        <v>0</v>
      </c>
    </row>
    <row r="68" spans="5:6" ht="12.75">
      <c r="E68" s="381"/>
      <c r="F68" s="381"/>
    </row>
    <row r="69" spans="1:6" ht="25.5">
      <c r="A69" s="336" t="s">
        <v>995</v>
      </c>
      <c r="B69" s="337" t="s">
        <v>1053</v>
      </c>
      <c r="C69" s="337" t="s">
        <v>13</v>
      </c>
      <c r="D69" s="337" t="s">
        <v>997</v>
      </c>
      <c r="E69" s="382" t="s">
        <v>15</v>
      </c>
      <c r="F69" s="382" t="s">
        <v>16</v>
      </c>
    </row>
    <row r="70" spans="1:6" ht="12.75">
      <c r="A70" s="341" t="s">
        <v>210</v>
      </c>
      <c r="B70" s="341" t="s">
        <v>1054</v>
      </c>
      <c r="C70" s="341">
        <v>1</v>
      </c>
      <c r="D70" s="341" t="s">
        <v>1055</v>
      </c>
      <c r="E70" s="380"/>
      <c r="F70" s="380">
        <f>C70*E70</f>
        <v>0</v>
      </c>
    </row>
    <row r="71" spans="1:6" ht="12.75">
      <c r="A71" s="341" t="s">
        <v>214</v>
      </c>
      <c r="B71" s="341" t="s">
        <v>1056</v>
      </c>
      <c r="C71" s="341">
        <v>1</v>
      </c>
      <c r="D71" s="341" t="s">
        <v>1055</v>
      </c>
      <c r="E71" s="380"/>
      <c r="F71" s="380">
        <f>C71*E71</f>
        <v>0</v>
      </c>
    </row>
    <row r="72" spans="1:6" ht="12.75">
      <c r="A72" s="341" t="s">
        <v>218</v>
      </c>
      <c r="B72" s="341" t="s">
        <v>1057</v>
      </c>
      <c r="C72" s="341">
        <v>1</v>
      </c>
      <c r="D72" s="341" t="s">
        <v>1055</v>
      </c>
      <c r="E72" s="380"/>
      <c r="F72" s="380">
        <f>C72*E72</f>
        <v>0</v>
      </c>
    </row>
    <row r="73" spans="1:6" ht="12.75">
      <c r="A73" s="341" t="s">
        <v>221</v>
      </c>
      <c r="B73" s="341" t="s">
        <v>1058</v>
      </c>
      <c r="C73" s="341">
        <v>1</v>
      </c>
      <c r="D73" s="341" t="s">
        <v>1055</v>
      </c>
      <c r="E73" s="380"/>
      <c r="F73" s="380">
        <f>C73*E73</f>
        <v>0</v>
      </c>
    </row>
    <row r="74" spans="1:6" ht="12.75">
      <c r="A74" s="341" t="s">
        <v>225</v>
      </c>
      <c r="B74" s="341" t="s">
        <v>1059</v>
      </c>
      <c r="C74" s="341">
        <v>1</v>
      </c>
      <c r="D74" s="341" t="s">
        <v>1055</v>
      </c>
      <c r="E74" s="380"/>
      <c r="F74" s="380">
        <f>C74*E74</f>
        <v>0</v>
      </c>
    </row>
    <row r="76" spans="1:6" ht="12.75">
      <c r="A76" s="336"/>
      <c r="B76" s="337" t="s">
        <v>1060</v>
      </c>
      <c r="C76" s="337"/>
      <c r="D76" s="337"/>
      <c r="E76" s="337"/>
      <c r="F76" s="421">
        <f>SUM(F7:F75)</f>
        <v>0</v>
      </c>
    </row>
    <row r="78" spans="1:5" ht="12.75">
      <c r="A78" s="355"/>
      <c r="B78" s="355"/>
      <c r="C78" s="355"/>
      <c r="D78" s="355"/>
      <c r="E78" s="355"/>
    </row>
    <row r="79" spans="1:5" ht="12.75">
      <c r="A79" s="355"/>
      <c r="B79" s="355"/>
      <c r="C79" s="355"/>
      <c r="D79" s="355"/>
      <c r="E79" s="355"/>
    </row>
    <row r="80" spans="1:5" ht="12.75">
      <c r="A80" s="355"/>
      <c r="B80" s="355"/>
      <c r="C80" s="355"/>
      <c r="D80" s="355"/>
      <c r="E80" s="355"/>
    </row>
    <row r="92" spans="1:6" ht="12.75">
      <c r="A92" s="355"/>
      <c r="B92" s="355"/>
      <c r="C92" s="355"/>
      <c r="D92" s="355"/>
      <c r="E92" s="355"/>
      <c r="F92" s="355"/>
    </row>
    <row r="93" spans="1:6" ht="12.75">
      <c r="A93" s="355"/>
      <c r="B93" s="355"/>
      <c r="C93" s="355"/>
      <c r="D93" s="355"/>
      <c r="E93" s="355"/>
      <c r="F93" s="355"/>
    </row>
    <row r="94" spans="1:6" ht="12.75">
      <c r="A94" s="355"/>
      <c r="B94" s="355"/>
      <c r="C94" s="355"/>
      <c r="D94" s="355"/>
      <c r="E94" s="355"/>
      <c r="F94" s="355"/>
    </row>
    <row r="95" spans="1:6" ht="12.75">
      <c r="A95" s="351"/>
      <c r="B95" s="368"/>
      <c r="C95" s="369"/>
      <c r="D95" s="369"/>
      <c r="E95" s="355"/>
      <c r="F95" s="355"/>
    </row>
    <row r="96" spans="1:6" ht="12.75">
      <c r="A96" s="351"/>
      <c r="B96" s="368"/>
      <c r="C96" s="369"/>
      <c r="D96" s="369"/>
      <c r="E96" s="355"/>
      <c r="F96" s="355"/>
    </row>
    <row r="97" spans="1:6" ht="12.75">
      <c r="A97" s="355"/>
      <c r="B97" s="355"/>
      <c r="C97" s="355"/>
      <c r="D97" s="355"/>
      <c r="E97" s="355"/>
      <c r="F97" s="355"/>
    </row>
    <row r="98" spans="1:6" ht="12.75">
      <c r="A98" s="355"/>
      <c r="B98" s="355"/>
      <c r="C98" s="355"/>
      <c r="D98" s="355"/>
      <c r="E98" s="355"/>
      <c r="F98" s="355"/>
    </row>
    <row r="99" spans="1:6" ht="12.75">
      <c r="A99" s="355"/>
      <c r="B99" s="355"/>
      <c r="C99" s="355"/>
      <c r="D99" s="355"/>
      <c r="E99" s="355"/>
      <c r="F99" s="355"/>
    </row>
    <row r="100" spans="1:6" ht="12.75">
      <c r="A100" s="355"/>
      <c r="B100" s="355"/>
      <c r="C100" s="355"/>
      <c r="D100" s="355"/>
      <c r="E100" s="355"/>
      <c r="F100" s="355"/>
    </row>
    <row r="101" spans="2:5" ht="12.75">
      <c r="B101" s="355"/>
      <c r="C101" s="355"/>
      <c r="D101" s="355"/>
      <c r="E101" s="355"/>
    </row>
    <row r="102" spans="2:5" ht="12.75">
      <c r="B102" s="355"/>
      <c r="C102" s="355"/>
      <c r="D102" s="355"/>
      <c r="E102" s="355"/>
    </row>
    <row r="103" spans="2:5" ht="12.75">
      <c r="B103" s="355"/>
      <c r="C103" s="355"/>
      <c r="D103" s="355"/>
      <c r="E103" s="355"/>
    </row>
    <row r="104" spans="2:5" ht="12.75">
      <c r="B104" s="355"/>
      <c r="C104" s="355"/>
      <c r="D104" s="355"/>
      <c r="E104" s="355"/>
    </row>
    <row r="105" spans="2:5" ht="12.75">
      <c r="B105" s="355"/>
      <c r="C105" s="355"/>
      <c r="D105" s="355"/>
      <c r="E105" s="355"/>
    </row>
    <row r="106" spans="2:5" ht="12.75">
      <c r="B106" s="355"/>
      <c r="C106" s="355"/>
      <c r="D106" s="355"/>
      <c r="E106" s="355"/>
    </row>
    <row r="107" spans="2:5" ht="12.75">
      <c r="B107" s="355"/>
      <c r="C107" s="355"/>
      <c r="D107" s="355"/>
      <c r="E107" s="355"/>
    </row>
    <row r="108" spans="2:5" ht="12.75">
      <c r="B108" s="355"/>
      <c r="C108" s="355"/>
      <c r="D108" s="355"/>
      <c r="E108" s="355"/>
    </row>
    <row r="109" spans="2:5" ht="12.75">
      <c r="B109" s="355"/>
      <c r="C109" s="355"/>
      <c r="D109" s="355"/>
      <c r="E109" s="355"/>
    </row>
    <row r="110" spans="2:5" ht="12.75">
      <c r="B110" s="355"/>
      <c r="C110" s="355"/>
      <c r="D110" s="355"/>
      <c r="E110" s="355"/>
    </row>
    <row r="111" spans="1:5" ht="12.75">
      <c r="A111" s="355"/>
      <c r="B111" s="355"/>
      <c r="C111" s="355"/>
      <c r="D111" s="355"/>
      <c r="E111" s="355"/>
    </row>
    <row r="112" spans="1:5" ht="12.75">
      <c r="A112" s="355"/>
      <c r="B112" s="355"/>
      <c r="C112" s="355"/>
      <c r="D112" s="355"/>
      <c r="E112" s="355"/>
    </row>
    <row r="113" spans="1:5" ht="12.75">
      <c r="A113" s="355"/>
      <c r="B113" s="355"/>
      <c r="C113" s="355"/>
      <c r="D113" s="355"/>
      <c r="E113" s="355"/>
    </row>
    <row r="114" spans="1:5" ht="12.75">
      <c r="A114" s="355"/>
      <c r="B114" s="355"/>
      <c r="C114" s="355"/>
      <c r="D114" s="355"/>
      <c r="E114" s="355"/>
    </row>
    <row r="115" spans="1:5" ht="12.75">
      <c r="A115" s="355"/>
      <c r="B115" s="355"/>
      <c r="C115" s="355"/>
      <c r="D115" s="355"/>
      <c r="E115" s="355"/>
    </row>
    <row r="116" spans="1:5" ht="12.75">
      <c r="A116" s="355"/>
      <c r="B116" s="355"/>
      <c r="C116" s="355"/>
      <c r="D116" s="355"/>
      <c r="E116" s="355"/>
    </row>
    <row r="117" spans="1:5" ht="12.75">
      <c r="A117" s="355"/>
      <c r="B117" s="355"/>
      <c r="C117" s="355"/>
      <c r="D117" s="355"/>
      <c r="E117" s="355"/>
    </row>
    <row r="118" spans="1:5" ht="12.75">
      <c r="A118" s="355"/>
      <c r="B118" s="355"/>
      <c r="C118" s="355"/>
      <c r="D118" s="355"/>
      <c r="E118" s="355"/>
    </row>
    <row r="119" spans="1:5" ht="12.75">
      <c r="A119" s="355"/>
      <c r="B119" s="355"/>
      <c r="C119" s="355"/>
      <c r="D119" s="355"/>
      <c r="E119" s="355"/>
    </row>
    <row r="120" spans="1:5" ht="12.75">
      <c r="A120" s="370"/>
      <c r="B120" s="371"/>
      <c r="C120" s="372"/>
      <c r="D120" s="371"/>
      <c r="E120" s="355"/>
    </row>
    <row r="121" spans="1:5" ht="12.75">
      <c r="A121" s="370"/>
      <c r="B121" s="371"/>
      <c r="C121" s="372"/>
      <c r="D121" s="371"/>
      <c r="E121" s="355"/>
    </row>
    <row r="122" spans="1:5" ht="12.75">
      <c r="A122" s="370"/>
      <c r="B122" s="371"/>
      <c r="C122" s="372"/>
      <c r="D122" s="371"/>
      <c r="E122" s="355"/>
    </row>
    <row r="123" spans="1:5" ht="12.75">
      <c r="A123" s="370"/>
      <c r="B123" s="371"/>
      <c r="C123" s="372"/>
      <c r="D123" s="371"/>
      <c r="E123" s="355"/>
    </row>
    <row r="124" spans="1:5" ht="12.75">
      <c r="A124" s="370"/>
      <c r="B124" s="371"/>
      <c r="C124" s="372"/>
      <c r="D124" s="371"/>
      <c r="E124" s="355"/>
    </row>
    <row r="125" spans="1:5" ht="12.75">
      <c r="A125" s="370"/>
      <c r="B125" s="371"/>
      <c r="C125" s="372"/>
      <c r="D125" s="371"/>
      <c r="E125" s="355"/>
    </row>
    <row r="126" spans="1:5" ht="12.75">
      <c r="A126" s="370"/>
      <c r="B126" s="371"/>
      <c r="C126" s="372"/>
      <c r="D126" s="370"/>
      <c r="E126" s="355"/>
    </row>
    <row r="127" spans="1:5" ht="12.75">
      <c r="A127" s="370"/>
      <c r="B127" s="371"/>
      <c r="C127" s="372"/>
      <c r="D127" s="371"/>
      <c r="E127" s="355"/>
    </row>
    <row r="128" spans="1:5" ht="12.75">
      <c r="A128" s="355"/>
      <c r="B128" s="355"/>
      <c r="C128" s="355"/>
      <c r="D128" s="355"/>
      <c r="E128" s="355"/>
    </row>
    <row r="129" spans="1:5" ht="12.75">
      <c r="A129" s="355"/>
      <c r="B129" s="355"/>
      <c r="C129" s="355"/>
      <c r="D129" s="355"/>
      <c r="E129" s="355"/>
    </row>
    <row r="130" spans="1:5" ht="12.75">
      <c r="A130" s="355"/>
      <c r="B130" s="355"/>
      <c r="C130" s="355"/>
      <c r="D130" s="355"/>
      <c r="E130" s="355"/>
    </row>
    <row r="131" spans="1:5" ht="12.75">
      <c r="A131" s="370"/>
      <c r="B131" s="373"/>
      <c r="C131" s="374"/>
      <c r="D131" s="375"/>
      <c r="E131" s="355"/>
    </row>
    <row r="132" spans="1:5" ht="12.75">
      <c r="A132" s="370"/>
      <c r="B132" s="373"/>
      <c r="C132" s="376"/>
      <c r="D132" s="373"/>
      <c r="E132" s="355"/>
    </row>
    <row r="133" spans="1:5" ht="12.75">
      <c r="A133" s="370"/>
      <c r="B133" s="355"/>
      <c r="C133" s="376"/>
      <c r="D133" s="373"/>
      <c r="E133" s="355"/>
    </row>
    <row r="134" spans="1:5" ht="12.75">
      <c r="A134" s="370"/>
      <c r="B134" s="373"/>
      <c r="C134" s="376"/>
      <c r="D134" s="373"/>
      <c r="E134" s="355"/>
    </row>
    <row r="135" spans="1:5" ht="12.75">
      <c r="A135" s="355"/>
      <c r="B135" s="355"/>
      <c r="C135" s="355"/>
      <c r="D135" s="355"/>
      <c r="E135" s="355"/>
    </row>
    <row r="136" spans="1:5" ht="12.75">
      <c r="A136" s="355"/>
      <c r="B136" s="355"/>
      <c r="C136" s="355"/>
      <c r="D136" s="355"/>
      <c r="E136" s="355"/>
    </row>
    <row r="145" spans="1:4" ht="12.75">
      <c r="A145" s="370"/>
      <c r="B145" s="377"/>
      <c r="C145" s="378"/>
      <c r="D145" s="37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90" zoomScaleNormal="90" zoomScaleSheetLayoutView="90" zoomScalePageLayoutView="0" workbookViewId="0" topLeftCell="A1">
      <selection activeCell="A1" sqref="A1:F1"/>
    </sheetView>
  </sheetViews>
  <sheetFormatPr defaultColWidth="9.00390625" defaultRowHeight="12.75"/>
  <cols>
    <col min="1" max="1" width="21.00390625" style="267" customWidth="1"/>
    <col min="2" max="2" width="66.375" style="267" customWidth="1"/>
    <col min="3" max="3" width="9.125" style="316" customWidth="1"/>
    <col min="4" max="4" width="6.375" style="267" customWidth="1"/>
    <col min="5" max="5" width="13.25390625" style="267" customWidth="1"/>
    <col min="6" max="6" width="13.625" style="267" customWidth="1"/>
    <col min="7" max="7" width="12.75390625" style="267" customWidth="1"/>
    <col min="8" max="8" width="11.375" style="267" customWidth="1"/>
    <col min="9" max="16384" width="9.125" style="267" customWidth="1"/>
  </cols>
  <sheetData>
    <row r="1" spans="1:6" ht="18.75" customHeight="1" thickBot="1">
      <c r="A1" s="460" t="s">
        <v>977</v>
      </c>
      <c r="B1" s="461"/>
      <c r="C1" s="461"/>
      <c r="D1" s="461"/>
      <c r="E1" s="461"/>
      <c r="F1" s="462"/>
    </row>
    <row r="2" spans="1:6" ht="17.25" customHeight="1" thickBot="1">
      <c r="A2" s="268" t="s">
        <v>889</v>
      </c>
      <c r="B2" s="269" t="s">
        <v>978</v>
      </c>
      <c r="C2" s="270"/>
      <c r="D2" s="271"/>
      <c r="E2" s="270"/>
      <c r="F2" s="272"/>
    </row>
    <row r="3" spans="1:6" ht="15.75" thickBot="1">
      <c r="A3" s="268" t="s">
        <v>890</v>
      </c>
      <c r="B3" s="273" t="s">
        <v>979</v>
      </c>
      <c r="C3" s="270"/>
      <c r="D3" s="271"/>
      <c r="E3" s="274"/>
      <c r="F3" s="272"/>
    </row>
    <row r="4" spans="1:6" ht="16.5" customHeight="1" thickBot="1">
      <c r="A4" s="275" t="s">
        <v>891</v>
      </c>
      <c r="B4" s="276" t="s">
        <v>892</v>
      </c>
      <c r="C4" s="463" t="s">
        <v>893</v>
      </c>
      <c r="D4" s="464"/>
      <c r="E4" s="463" t="s">
        <v>894</v>
      </c>
      <c r="F4" s="464"/>
    </row>
    <row r="5" spans="1:6" ht="26.25" customHeight="1" thickBot="1">
      <c r="A5" s="277" t="s">
        <v>895</v>
      </c>
      <c r="B5" s="278">
        <f>SUM(F10:F64)</f>
        <v>0</v>
      </c>
      <c r="C5" s="458" t="s">
        <v>896</v>
      </c>
      <c r="D5" s="459"/>
      <c r="E5" s="463" t="s">
        <v>897</v>
      </c>
      <c r="F5" s="464"/>
    </row>
    <row r="6" spans="1:6" ht="20.25" customHeight="1" thickBot="1">
      <c r="A6" s="279" t="s">
        <v>1152</v>
      </c>
      <c r="B6" s="280">
        <f>B5*0.15</f>
        <v>0</v>
      </c>
      <c r="C6" s="458" t="s">
        <v>898</v>
      </c>
      <c r="D6" s="459"/>
      <c r="E6" s="463" t="s">
        <v>980</v>
      </c>
      <c r="F6" s="464"/>
    </row>
    <row r="7" spans="1:6" ht="18" customHeight="1" thickBot="1">
      <c r="A7" s="277" t="s">
        <v>899</v>
      </c>
      <c r="B7" s="278">
        <f>B5+B6</f>
        <v>0</v>
      </c>
      <c r="C7" s="458" t="s">
        <v>10</v>
      </c>
      <c r="D7" s="459"/>
      <c r="E7" s="466">
        <v>41607</v>
      </c>
      <c r="F7" s="467"/>
    </row>
    <row r="8" spans="1:6" ht="15.75" thickBot="1">
      <c r="A8" s="281" t="s">
        <v>900</v>
      </c>
      <c r="B8" s="282" t="s">
        <v>901</v>
      </c>
      <c r="C8" s="283" t="s">
        <v>13</v>
      </c>
      <c r="D8" s="284" t="s">
        <v>810</v>
      </c>
      <c r="E8" s="285" t="s">
        <v>902</v>
      </c>
      <c r="F8" s="286" t="s">
        <v>903</v>
      </c>
    </row>
    <row r="9" spans="1:8" s="287" customFormat="1" ht="21.75" thickBot="1">
      <c r="A9" s="468" t="s">
        <v>957</v>
      </c>
      <c r="B9" s="469"/>
      <c r="C9" s="469"/>
      <c r="D9" s="469"/>
      <c r="E9" s="469"/>
      <c r="F9" s="470"/>
      <c r="H9" s="267"/>
    </row>
    <row r="10" spans="1:6" ht="15">
      <c r="A10" s="288"/>
      <c r="B10" s="289" t="s">
        <v>24</v>
      </c>
      <c r="C10" s="290"/>
      <c r="D10" s="291"/>
      <c r="E10" s="292"/>
      <c r="F10" s="293"/>
    </row>
    <row r="11" spans="1:8" s="294" customFormat="1" ht="45">
      <c r="A11" s="295">
        <v>1</v>
      </c>
      <c r="B11" s="296" t="s">
        <v>904</v>
      </c>
      <c r="C11" s="297">
        <v>23</v>
      </c>
      <c r="D11" s="298" t="s">
        <v>37</v>
      </c>
      <c r="E11" s="422"/>
      <c r="F11" s="423">
        <f aca="true" t="shared" si="0" ref="F11:F17">C11*E11</f>
        <v>0</v>
      </c>
      <c r="H11" s="267"/>
    </row>
    <row r="12" spans="1:8" s="294" customFormat="1" ht="45">
      <c r="A12" s="295">
        <v>2</v>
      </c>
      <c r="B12" s="296" t="s">
        <v>952</v>
      </c>
      <c r="C12" s="297">
        <v>1</v>
      </c>
      <c r="D12" s="298" t="s">
        <v>37</v>
      </c>
      <c r="E12" s="422"/>
      <c r="F12" s="423">
        <f t="shared" si="0"/>
        <v>0</v>
      </c>
      <c r="H12" s="267"/>
    </row>
    <row r="13" spans="1:8" s="294" customFormat="1" ht="30">
      <c r="A13" s="295">
        <v>3</v>
      </c>
      <c r="B13" s="296" t="s">
        <v>905</v>
      </c>
      <c r="C13" s="297">
        <v>23</v>
      </c>
      <c r="D13" s="298" t="s">
        <v>37</v>
      </c>
      <c r="E13" s="422"/>
      <c r="F13" s="423">
        <f>C13*E13</f>
        <v>0</v>
      </c>
      <c r="H13" s="267"/>
    </row>
    <row r="14" spans="1:8" s="294" customFormat="1" ht="15">
      <c r="A14" s="295">
        <v>4</v>
      </c>
      <c r="B14" s="296" t="s">
        <v>953</v>
      </c>
      <c r="C14" s="297">
        <v>1</v>
      </c>
      <c r="D14" s="298" t="s">
        <v>37</v>
      </c>
      <c r="E14" s="422"/>
      <c r="F14" s="423">
        <f>C14*E14</f>
        <v>0</v>
      </c>
      <c r="H14" s="267"/>
    </row>
    <row r="15" spans="1:8" s="294" customFormat="1" ht="30">
      <c r="A15" s="295">
        <v>5</v>
      </c>
      <c r="B15" s="300" t="s">
        <v>906</v>
      </c>
      <c r="C15" s="301">
        <v>24</v>
      </c>
      <c r="D15" s="302" t="s">
        <v>37</v>
      </c>
      <c r="E15" s="422"/>
      <c r="F15" s="423">
        <f t="shared" si="0"/>
        <v>0</v>
      </c>
      <c r="H15" s="267"/>
    </row>
    <row r="16" spans="1:8" s="294" customFormat="1" ht="15">
      <c r="A16" s="295">
        <v>6</v>
      </c>
      <c r="B16" s="303" t="s">
        <v>907</v>
      </c>
      <c r="C16" s="301">
        <v>8</v>
      </c>
      <c r="D16" s="304" t="s">
        <v>37</v>
      </c>
      <c r="E16" s="422"/>
      <c r="F16" s="423">
        <f>C16*E16</f>
        <v>0</v>
      </c>
      <c r="H16" s="267"/>
    </row>
    <row r="17" spans="1:8" s="294" customFormat="1" ht="15">
      <c r="A17" s="295">
        <v>7</v>
      </c>
      <c r="B17" s="303" t="s">
        <v>908</v>
      </c>
      <c r="C17" s="301">
        <v>8</v>
      </c>
      <c r="D17" s="304" t="s">
        <v>37</v>
      </c>
      <c r="E17" s="422"/>
      <c r="F17" s="423">
        <f t="shared" si="0"/>
        <v>0</v>
      </c>
      <c r="H17" s="267"/>
    </row>
    <row r="18" spans="1:8" s="294" customFormat="1" ht="15">
      <c r="A18" s="295"/>
      <c r="B18" s="305" t="s">
        <v>909</v>
      </c>
      <c r="C18" s="301"/>
      <c r="D18" s="304"/>
      <c r="E18" s="422"/>
      <c r="F18" s="423"/>
      <c r="H18" s="267"/>
    </row>
    <row r="19" spans="1:8" s="294" customFormat="1" ht="45">
      <c r="A19" s="295">
        <v>8</v>
      </c>
      <c r="B19" s="306" t="s">
        <v>910</v>
      </c>
      <c r="C19" s="307">
        <v>2</v>
      </c>
      <c r="D19" s="304" t="s">
        <v>37</v>
      </c>
      <c r="E19" s="422"/>
      <c r="F19" s="423">
        <f aca="true" t="shared" si="1" ref="F19:F26">C19*E19</f>
        <v>0</v>
      </c>
      <c r="H19" s="267"/>
    </row>
    <row r="20" spans="1:8" s="317" customFormat="1" ht="21">
      <c r="A20" s="295">
        <v>9</v>
      </c>
      <c r="B20" s="308" t="s">
        <v>911</v>
      </c>
      <c r="C20" s="307">
        <v>4</v>
      </c>
      <c r="D20" s="304" t="s">
        <v>37</v>
      </c>
      <c r="E20" s="422"/>
      <c r="F20" s="423">
        <f t="shared" si="1"/>
        <v>0</v>
      </c>
      <c r="H20" s="267"/>
    </row>
    <row r="21" spans="1:8" s="317" customFormat="1" ht="21">
      <c r="A21" s="295">
        <v>10</v>
      </c>
      <c r="B21" s="308" t="s">
        <v>912</v>
      </c>
      <c r="C21" s="307">
        <v>2</v>
      </c>
      <c r="D21" s="304" t="s">
        <v>37</v>
      </c>
      <c r="E21" s="422"/>
      <c r="F21" s="423">
        <f t="shared" si="1"/>
        <v>0</v>
      </c>
      <c r="H21" s="267"/>
    </row>
    <row r="22" spans="1:8" s="294" customFormat="1" ht="15">
      <c r="A22" s="295">
        <v>11</v>
      </c>
      <c r="B22" s="308" t="s">
        <v>913</v>
      </c>
      <c r="C22" s="307">
        <v>2</v>
      </c>
      <c r="D22" s="304" t="s">
        <v>37</v>
      </c>
      <c r="E22" s="422"/>
      <c r="F22" s="423">
        <f t="shared" si="1"/>
        <v>0</v>
      </c>
      <c r="H22" s="267"/>
    </row>
    <row r="23" spans="1:8" s="294" customFormat="1" ht="15">
      <c r="A23" s="295">
        <v>12</v>
      </c>
      <c r="B23" s="308" t="s">
        <v>914</v>
      </c>
      <c r="C23" s="307">
        <v>2</v>
      </c>
      <c r="D23" s="304" t="s">
        <v>37</v>
      </c>
      <c r="E23" s="422"/>
      <c r="F23" s="423">
        <f t="shared" si="1"/>
        <v>0</v>
      </c>
      <c r="H23" s="267"/>
    </row>
    <row r="24" spans="1:8" s="294" customFormat="1" ht="15">
      <c r="A24" s="295">
        <v>13</v>
      </c>
      <c r="B24" s="308" t="s">
        <v>916</v>
      </c>
      <c r="C24" s="307">
        <v>2</v>
      </c>
      <c r="D24" s="304" t="s">
        <v>37</v>
      </c>
      <c r="E24" s="422"/>
      <c r="F24" s="423">
        <f t="shared" si="1"/>
        <v>0</v>
      </c>
      <c r="H24" s="267"/>
    </row>
    <row r="25" spans="1:8" s="294" customFormat="1" ht="15">
      <c r="A25" s="295">
        <v>14</v>
      </c>
      <c r="B25" s="308" t="s">
        <v>915</v>
      </c>
      <c r="C25" s="307">
        <v>2</v>
      </c>
      <c r="D25" s="304" t="s">
        <v>37</v>
      </c>
      <c r="E25" s="422"/>
      <c r="F25" s="423">
        <f t="shared" si="1"/>
        <v>0</v>
      </c>
      <c r="H25" s="267"/>
    </row>
    <row r="26" spans="1:8" s="294" customFormat="1" ht="15">
      <c r="A26" s="295">
        <v>15</v>
      </c>
      <c r="B26" s="308" t="s">
        <v>917</v>
      </c>
      <c r="C26" s="307">
        <v>5</v>
      </c>
      <c r="D26" s="304" t="s">
        <v>37</v>
      </c>
      <c r="E26" s="422"/>
      <c r="F26" s="423">
        <f t="shared" si="1"/>
        <v>0</v>
      </c>
      <c r="H26" s="267"/>
    </row>
    <row r="27" spans="1:8" s="294" customFormat="1" ht="15">
      <c r="A27" s="295">
        <v>16</v>
      </c>
      <c r="B27" s="308" t="s">
        <v>918</v>
      </c>
      <c r="C27" s="307">
        <v>2</v>
      </c>
      <c r="D27" s="304" t="s">
        <v>37</v>
      </c>
      <c r="E27" s="422"/>
      <c r="F27" s="423">
        <f>C27*E27</f>
        <v>0</v>
      </c>
      <c r="H27" s="267"/>
    </row>
    <row r="28" spans="1:8" s="294" customFormat="1" ht="30">
      <c r="A28" s="295">
        <v>17</v>
      </c>
      <c r="B28" s="306" t="s">
        <v>954</v>
      </c>
      <c r="C28" s="307">
        <v>1</v>
      </c>
      <c r="D28" s="304" t="s">
        <v>37</v>
      </c>
      <c r="E28" s="422"/>
      <c r="F28" s="423">
        <f>C28*E28</f>
        <v>0</v>
      </c>
      <c r="H28" s="267"/>
    </row>
    <row r="29" spans="1:8" s="294" customFormat="1" ht="15">
      <c r="A29" s="295"/>
      <c r="B29" s="305" t="s">
        <v>28</v>
      </c>
      <c r="C29" s="307"/>
      <c r="D29" s="304"/>
      <c r="E29" s="422"/>
      <c r="F29" s="423"/>
      <c r="H29" s="267"/>
    </row>
    <row r="30" spans="1:8" s="294" customFormat="1" ht="30">
      <c r="A30" s="295">
        <v>18</v>
      </c>
      <c r="B30" s="306" t="s">
        <v>919</v>
      </c>
      <c r="C30" s="309">
        <v>40</v>
      </c>
      <c r="D30" s="308" t="s">
        <v>30</v>
      </c>
      <c r="E30" s="422"/>
      <c r="F30" s="423">
        <f aca="true" t="shared" si="2" ref="F30:F35">C30*E30</f>
        <v>0</v>
      </c>
      <c r="H30" s="267"/>
    </row>
    <row r="31" spans="1:8" s="294" customFormat="1" ht="15">
      <c r="A31" s="295">
        <v>19</v>
      </c>
      <c r="B31" s="308" t="s">
        <v>920</v>
      </c>
      <c r="C31" s="309">
        <v>44</v>
      </c>
      <c r="D31" s="308" t="s">
        <v>30</v>
      </c>
      <c r="E31" s="422"/>
      <c r="F31" s="423">
        <f t="shared" si="2"/>
        <v>0</v>
      </c>
      <c r="H31" s="267"/>
    </row>
    <row r="32" spans="1:8" s="294" customFormat="1" ht="15">
      <c r="A32" s="295">
        <v>20</v>
      </c>
      <c r="B32" s="308" t="s">
        <v>921</v>
      </c>
      <c r="C32" s="309">
        <v>26</v>
      </c>
      <c r="D32" s="308" t="s">
        <v>30</v>
      </c>
      <c r="E32" s="422"/>
      <c r="F32" s="423">
        <f t="shared" si="2"/>
        <v>0</v>
      </c>
      <c r="H32" s="267"/>
    </row>
    <row r="33" spans="1:8" s="294" customFormat="1" ht="15">
      <c r="A33" s="295">
        <v>21</v>
      </c>
      <c r="B33" s="308" t="s">
        <v>922</v>
      </c>
      <c r="C33" s="309">
        <v>112</v>
      </c>
      <c r="D33" s="308" t="s">
        <v>30</v>
      </c>
      <c r="E33" s="422"/>
      <c r="F33" s="423">
        <f t="shared" si="2"/>
        <v>0</v>
      </c>
      <c r="H33" s="267"/>
    </row>
    <row r="34" spans="1:8" s="294" customFormat="1" ht="30">
      <c r="A34" s="295">
        <v>22</v>
      </c>
      <c r="B34" s="303" t="s">
        <v>923</v>
      </c>
      <c r="C34" s="307">
        <v>48</v>
      </c>
      <c r="D34" s="308" t="s">
        <v>37</v>
      </c>
      <c r="E34" s="422"/>
      <c r="F34" s="423">
        <f t="shared" si="2"/>
        <v>0</v>
      </c>
      <c r="H34" s="267"/>
    </row>
    <row r="35" spans="1:8" s="294" customFormat="1" ht="15">
      <c r="A35" s="295">
        <v>23</v>
      </c>
      <c r="B35" s="303" t="s">
        <v>924</v>
      </c>
      <c r="C35" s="307">
        <v>2</v>
      </c>
      <c r="D35" s="308" t="s">
        <v>37</v>
      </c>
      <c r="E35" s="422"/>
      <c r="F35" s="423">
        <f t="shared" si="2"/>
        <v>0</v>
      </c>
      <c r="H35" s="267"/>
    </row>
    <row r="36" spans="1:8" s="294" customFormat="1" ht="15">
      <c r="A36" s="295"/>
      <c r="B36" s="310" t="s">
        <v>925</v>
      </c>
      <c r="C36" s="307"/>
      <c r="D36" s="308"/>
      <c r="E36" s="422"/>
      <c r="F36" s="423"/>
      <c r="H36" s="267"/>
    </row>
    <row r="37" spans="1:8" s="294" customFormat="1" ht="30">
      <c r="A37" s="295">
        <v>24</v>
      </c>
      <c r="B37" s="303" t="s">
        <v>926</v>
      </c>
      <c r="C37" s="309">
        <v>40</v>
      </c>
      <c r="D37" s="308" t="s">
        <v>30</v>
      </c>
      <c r="E37" s="422"/>
      <c r="F37" s="423">
        <f>C37*E37</f>
        <v>0</v>
      </c>
      <c r="H37" s="267"/>
    </row>
    <row r="38" spans="1:8" s="294" customFormat="1" ht="15">
      <c r="A38" s="295">
        <v>25</v>
      </c>
      <c r="B38" s="308" t="s">
        <v>927</v>
      </c>
      <c r="C38" s="309">
        <v>44</v>
      </c>
      <c r="D38" s="311" t="s">
        <v>30</v>
      </c>
      <c r="E38" s="422"/>
      <c r="F38" s="423">
        <f>C38*E38</f>
        <v>0</v>
      </c>
      <c r="H38" s="267"/>
    </row>
    <row r="39" spans="1:8" s="294" customFormat="1" ht="30">
      <c r="A39" s="295">
        <v>26</v>
      </c>
      <c r="B39" s="306" t="s">
        <v>928</v>
      </c>
      <c r="C39" s="309">
        <v>26</v>
      </c>
      <c r="D39" s="311" t="s">
        <v>30</v>
      </c>
      <c r="E39" s="422"/>
      <c r="F39" s="423">
        <f>C39*E39</f>
        <v>0</v>
      </c>
      <c r="H39" s="267"/>
    </row>
    <row r="40" spans="1:8" s="294" customFormat="1" ht="15">
      <c r="A40" s="295"/>
      <c r="B40" s="310" t="s">
        <v>929</v>
      </c>
      <c r="C40" s="307"/>
      <c r="D40" s="308"/>
      <c r="E40" s="422"/>
      <c r="F40" s="423"/>
      <c r="H40" s="267"/>
    </row>
    <row r="41" spans="1:8" s="294" customFormat="1" ht="45">
      <c r="A41" s="295">
        <v>27</v>
      </c>
      <c r="B41" s="303" t="s">
        <v>930</v>
      </c>
      <c r="C41" s="307">
        <v>52</v>
      </c>
      <c r="D41" s="308" t="s">
        <v>37</v>
      </c>
      <c r="E41" s="422"/>
      <c r="F41" s="423">
        <f>C41*E41</f>
        <v>0</v>
      </c>
      <c r="H41" s="267"/>
    </row>
    <row r="42" spans="1:8" s="294" customFormat="1" ht="45">
      <c r="A42" s="295">
        <v>28</v>
      </c>
      <c r="B42" s="303" t="s">
        <v>931</v>
      </c>
      <c r="C42" s="307">
        <v>2</v>
      </c>
      <c r="D42" s="308" t="s">
        <v>37</v>
      </c>
      <c r="E42" s="422"/>
      <c r="F42" s="423">
        <f>C42*E42</f>
        <v>0</v>
      </c>
      <c r="H42" s="267"/>
    </row>
    <row r="43" spans="1:8" s="294" customFormat="1" ht="45">
      <c r="A43" s="295">
        <v>29</v>
      </c>
      <c r="B43" s="303" t="s">
        <v>932</v>
      </c>
      <c r="C43" s="307">
        <v>16</v>
      </c>
      <c r="D43" s="308" t="s">
        <v>37</v>
      </c>
      <c r="E43" s="422"/>
      <c r="F43" s="423">
        <f>C43*E43</f>
        <v>0</v>
      </c>
      <c r="H43" s="267"/>
    </row>
    <row r="44" spans="1:8" s="294" customFormat="1" ht="30">
      <c r="A44" s="295">
        <v>30</v>
      </c>
      <c r="B44" s="303" t="s">
        <v>933</v>
      </c>
      <c r="C44" s="309">
        <v>1</v>
      </c>
      <c r="D44" s="308" t="s">
        <v>17</v>
      </c>
      <c r="E44" s="422"/>
      <c r="F44" s="423">
        <f>C44*E44</f>
        <v>0</v>
      </c>
      <c r="H44" s="267"/>
    </row>
    <row r="45" spans="1:8" s="294" customFormat="1" ht="30">
      <c r="A45" s="295">
        <v>31</v>
      </c>
      <c r="B45" s="303" t="s">
        <v>955</v>
      </c>
      <c r="C45" s="309">
        <v>1</v>
      </c>
      <c r="D45" s="311" t="s">
        <v>17</v>
      </c>
      <c r="E45" s="422"/>
      <c r="F45" s="423">
        <f>C45*E45</f>
        <v>0</v>
      </c>
      <c r="H45" s="267"/>
    </row>
    <row r="46" spans="1:8" s="294" customFormat="1" ht="15">
      <c r="A46" s="295"/>
      <c r="B46" s="305" t="s">
        <v>100</v>
      </c>
      <c r="C46" s="309"/>
      <c r="D46" s="311"/>
      <c r="E46" s="422"/>
      <c r="F46" s="423"/>
      <c r="H46" s="267"/>
    </row>
    <row r="47" spans="1:8" s="294" customFormat="1" ht="30">
      <c r="A47" s="295">
        <v>32</v>
      </c>
      <c r="B47" s="303" t="s">
        <v>934</v>
      </c>
      <c r="C47" s="309">
        <v>4</v>
      </c>
      <c r="D47" s="311" t="s">
        <v>37</v>
      </c>
      <c r="E47" s="422"/>
      <c r="F47" s="423">
        <f aca="true" t="shared" si="3" ref="F47:F62">C47*E47</f>
        <v>0</v>
      </c>
      <c r="H47" s="267"/>
    </row>
    <row r="48" spans="1:8" s="294" customFormat="1" ht="30">
      <c r="A48" s="295">
        <v>33</v>
      </c>
      <c r="B48" s="303" t="s">
        <v>935</v>
      </c>
      <c r="C48" s="309">
        <v>4</v>
      </c>
      <c r="D48" s="311" t="s">
        <v>37</v>
      </c>
      <c r="E48" s="422"/>
      <c r="F48" s="423">
        <f t="shared" si="3"/>
        <v>0</v>
      </c>
      <c r="H48" s="267"/>
    </row>
    <row r="49" spans="1:8" s="294" customFormat="1" ht="30">
      <c r="A49" s="295">
        <v>34</v>
      </c>
      <c r="B49" s="303" t="s">
        <v>936</v>
      </c>
      <c r="C49" s="309">
        <v>1</v>
      </c>
      <c r="D49" s="311" t="s">
        <v>17</v>
      </c>
      <c r="E49" s="422"/>
      <c r="F49" s="423">
        <f t="shared" si="3"/>
        <v>0</v>
      </c>
      <c r="H49" s="267"/>
    </row>
    <row r="50" spans="1:8" s="294" customFormat="1" ht="30">
      <c r="A50" s="295">
        <v>35</v>
      </c>
      <c r="B50" s="303" t="s">
        <v>937</v>
      </c>
      <c r="C50" s="309">
        <v>4</v>
      </c>
      <c r="D50" s="311" t="s">
        <v>37</v>
      </c>
      <c r="E50" s="422"/>
      <c r="F50" s="423">
        <f t="shared" si="3"/>
        <v>0</v>
      </c>
      <c r="H50" s="267"/>
    </row>
    <row r="51" spans="1:8" s="294" customFormat="1" ht="30">
      <c r="A51" s="295">
        <v>36</v>
      </c>
      <c r="B51" s="303" t="s">
        <v>938</v>
      </c>
      <c r="C51" s="309">
        <v>8</v>
      </c>
      <c r="D51" s="311" t="s">
        <v>37</v>
      </c>
      <c r="E51" s="422"/>
      <c r="F51" s="423">
        <f t="shared" si="3"/>
        <v>0</v>
      </c>
      <c r="H51" s="267"/>
    </row>
    <row r="52" spans="1:8" s="294" customFormat="1" ht="45">
      <c r="A52" s="295">
        <v>37</v>
      </c>
      <c r="B52" s="303" t="s">
        <v>939</v>
      </c>
      <c r="C52" s="309">
        <v>4</v>
      </c>
      <c r="D52" s="311" t="s">
        <v>37</v>
      </c>
      <c r="E52" s="422"/>
      <c r="F52" s="423">
        <f t="shared" si="3"/>
        <v>0</v>
      </c>
      <c r="H52" s="267"/>
    </row>
    <row r="53" spans="1:8" s="294" customFormat="1" ht="30">
      <c r="A53" s="295">
        <v>38</v>
      </c>
      <c r="B53" s="303" t="s">
        <v>940</v>
      </c>
      <c r="C53" s="309">
        <v>6</v>
      </c>
      <c r="D53" s="311" t="s">
        <v>37</v>
      </c>
      <c r="E53" s="422"/>
      <c r="F53" s="423">
        <f t="shared" si="3"/>
        <v>0</v>
      </c>
      <c r="H53" s="267"/>
    </row>
    <row r="54" spans="1:8" s="294" customFormat="1" ht="30">
      <c r="A54" s="295">
        <v>39</v>
      </c>
      <c r="B54" s="303" t="s">
        <v>942</v>
      </c>
      <c r="C54" s="309">
        <v>110</v>
      </c>
      <c r="D54" s="311" t="s">
        <v>30</v>
      </c>
      <c r="E54" s="422"/>
      <c r="F54" s="423">
        <f t="shared" si="3"/>
        <v>0</v>
      </c>
      <c r="H54" s="267"/>
    </row>
    <row r="55" spans="1:8" s="294" customFormat="1" ht="30">
      <c r="A55" s="295">
        <v>40</v>
      </c>
      <c r="B55" s="303" t="s">
        <v>943</v>
      </c>
      <c r="C55" s="309">
        <v>150</v>
      </c>
      <c r="D55" s="311" t="s">
        <v>30</v>
      </c>
      <c r="E55" s="422"/>
      <c r="F55" s="423">
        <f t="shared" si="3"/>
        <v>0</v>
      </c>
      <c r="H55" s="267"/>
    </row>
    <row r="56" spans="1:8" s="294" customFormat="1" ht="15">
      <c r="A56" s="295"/>
      <c r="B56" s="305" t="s">
        <v>944</v>
      </c>
      <c r="C56" s="309"/>
      <c r="D56" s="308"/>
      <c r="E56" s="422"/>
      <c r="F56" s="423">
        <f t="shared" si="3"/>
        <v>0</v>
      </c>
      <c r="H56" s="267"/>
    </row>
    <row r="57" spans="1:8" s="294" customFormat="1" ht="45">
      <c r="A57" s="295">
        <v>41</v>
      </c>
      <c r="B57" s="303" t="s">
        <v>945</v>
      </c>
      <c r="C57" s="309">
        <v>26</v>
      </c>
      <c r="D57" s="308" t="s">
        <v>30</v>
      </c>
      <c r="E57" s="422"/>
      <c r="F57" s="423">
        <f t="shared" si="3"/>
        <v>0</v>
      </c>
      <c r="H57" s="267"/>
    </row>
    <row r="58" spans="1:8" s="294" customFormat="1" ht="29.25" customHeight="1">
      <c r="A58" s="295">
        <v>42</v>
      </c>
      <c r="B58" s="303" t="s">
        <v>946</v>
      </c>
      <c r="C58" s="309">
        <v>24</v>
      </c>
      <c r="D58" s="308" t="s">
        <v>37</v>
      </c>
      <c r="E58" s="422"/>
      <c r="F58" s="423">
        <f t="shared" si="3"/>
        <v>0</v>
      </c>
      <c r="H58" s="267"/>
    </row>
    <row r="59" spans="1:8" s="294" customFormat="1" ht="27.75">
      <c r="A59" s="295">
        <v>43</v>
      </c>
      <c r="B59" s="303" t="s">
        <v>947</v>
      </c>
      <c r="C59" s="309">
        <v>112</v>
      </c>
      <c r="D59" s="308" t="s">
        <v>30</v>
      </c>
      <c r="E59" s="422"/>
      <c r="F59" s="423">
        <f t="shared" si="3"/>
        <v>0</v>
      </c>
      <c r="H59" s="267"/>
    </row>
    <row r="60" spans="1:6" ht="15">
      <c r="A60" s="295">
        <v>44</v>
      </c>
      <c r="B60" s="308" t="s">
        <v>948</v>
      </c>
      <c r="C60" s="307">
        <v>1</v>
      </c>
      <c r="D60" s="304" t="s">
        <v>37</v>
      </c>
      <c r="E60" s="422"/>
      <c r="F60" s="423">
        <f t="shared" si="3"/>
        <v>0</v>
      </c>
    </row>
    <row r="61" spans="1:8" s="294" customFormat="1" ht="15">
      <c r="A61" s="295">
        <v>45</v>
      </c>
      <c r="B61" s="308" t="s">
        <v>949</v>
      </c>
      <c r="C61" s="307">
        <v>2</v>
      </c>
      <c r="D61" s="304" t="s">
        <v>37</v>
      </c>
      <c r="E61" s="422"/>
      <c r="F61" s="423">
        <f t="shared" si="3"/>
        <v>0</v>
      </c>
      <c r="H61" s="267"/>
    </row>
    <row r="62" spans="1:8" s="294" customFormat="1" ht="15.75" thickBot="1">
      <c r="A62" s="312">
        <v>46</v>
      </c>
      <c r="B62" s="313" t="s">
        <v>950</v>
      </c>
      <c r="C62" s="314">
        <v>1</v>
      </c>
      <c r="D62" s="313" t="s">
        <v>17</v>
      </c>
      <c r="E62" s="424"/>
      <c r="F62" s="425">
        <f t="shared" si="3"/>
        <v>0</v>
      </c>
      <c r="H62" s="267"/>
    </row>
    <row r="63" spans="1:8" s="294" customFormat="1" ht="15">
      <c r="A63" s="471" t="s">
        <v>951</v>
      </c>
      <c r="B63" s="472"/>
      <c r="C63" s="472"/>
      <c r="D63" s="472"/>
      <c r="E63" s="472"/>
      <c r="F63" s="472"/>
      <c r="G63" s="318"/>
      <c r="H63" s="267"/>
    </row>
    <row r="64" spans="1:8" s="294" customFormat="1" ht="15">
      <c r="A64" s="472"/>
      <c r="B64" s="472"/>
      <c r="C64" s="472"/>
      <c r="D64" s="472"/>
      <c r="E64" s="472"/>
      <c r="F64" s="472"/>
      <c r="G64" s="318"/>
      <c r="H64" s="267"/>
    </row>
  </sheetData>
  <sheetProtection/>
  <mergeCells count="11">
    <mergeCell ref="E6:F6"/>
    <mergeCell ref="C7:D7"/>
    <mergeCell ref="E7:F7"/>
    <mergeCell ref="A9:F9"/>
    <mergeCell ref="A63:F64"/>
    <mergeCell ref="A1:F1"/>
    <mergeCell ref="C4:D4"/>
    <mergeCell ref="E4:F4"/>
    <mergeCell ref="C5:D5"/>
    <mergeCell ref="E5:F5"/>
    <mergeCell ref="C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&amp;CStránka &amp;P z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90" zoomScaleNormal="90" zoomScaleSheetLayoutView="90" zoomScalePageLayoutView="0" workbookViewId="0" topLeftCell="A1">
      <selection activeCell="E7" sqref="E7:F7"/>
    </sheetView>
  </sheetViews>
  <sheetFormatPr defaultColWidth="9.00390625" defaultRowHeight="12.75"/>
  <cols>
    <col min="1" max="1" width="21.375" style="267" customWidth="1"/>
    <col min="2" max="2" width="62.625" style="267" customWidth="1"/>
    <col min="3" max="3" width="9.125" style="316" customWidth="1"/>
    <col min="4" max="4" width="10.625" style="267" customWidth="1"/>
    <col min="5" max="5" width="12.75390625" style="267" customWidth="1"/>
    <col min="6" max="6" width="13.625" style="267" customWidth="1"/>
    <col min="7" max="7" width="9.125" style="267" customWidth="1"/>
    <col min="8" max="8" width="11.00390625" style="267" customWidth="1"/>
    <col min="9" max="9" width="9.375" style="267" customWidth="1"/>
    <col min="10" max="12" width="9.125" style="267" customWidth="1"/>
    <col min="13" max="13" width="11.25390625" style="267" customWidth="1"/>
    <col min="14" max="14" width="10.625" style="267" customWidth="1"/>
    <col min="15" max="16384" width="9.125" style="267" customWidth="1"/>
  </cols>
  <sheetData>
    <row r="1" spans="1:6" ht="18.75" customHeight="1" thickBot="1">
      <c r="A1" s="460" t="s">
        <v>977</v>
      </c>
      <c r="B1" s="461"/>
      <c r="C1" s="461"/>
      <c r="D1" s="461"/>
      <c r="E1" s="461"/>
      <c r="F1" s="462"/>
    </row>
    <row r="2" spans="1:6" ht="17.25" customHeight="1" thickBot="1">
      <c r="A2" s="268" t="s">
        <v>889</v>
      </c>
      <c r="B2" s="269" t="s">
        <v>978</v>
      </c>
      <c r="C2" s="270"/>
      <c r="D2" s="271"/>
      <c r="E2" s="270"/>
      <c r="F2" s="272"/>
    </row>
    <row r="3" spans="1:6" ht="15.75" thickBot="1">
      <c r="A3" s="268" t="s">
        <v>890</v>
      </c>
      <c r="B3" s="273" t="s">
        <v>979</v>
      </c>
      <c r="C3" s="270"/>
      <c r="D3" s="271"/>
      <c r="E3" s="274"/>
      <c r="F3" s="272"/>
    </row>
    <row r="4" spans="1:6" ht="16.5" customHeight="1" thickBot="1">
      <c r="A4" s="275" t="s">
        <v>891</v>
      </c>
      <c r="B4" s="276" t="s">
        <v>892</v>
      </c>
      <c r="C4" s="463" t="s">
        <v>893</v>
      </c>
      <c r="D4" s="464"/>
      <c r="E4" s="463" t="s">
        <v>894</v>
      </c>
      <c r="F4" s="464"/>
    </row>
    <row r="5" spans="1:6" ht="26.25" customHeight="1" thickBot="1">
      <c r="A5" s="277" t="s">
        <v>895</v>
      </c>
      <c r="B5" s="278">
        <f>SUM(F10:F55)</f>
        <v>0</v>
      </c>
      <c r="C5" s="458" t="s">
        <v>896</v>
      </c>
      <c r="D5" s="459"/>
      <c r="E5" s="463" t="s">
        <v>897</v>
      </c>
      <c r="F5" s="464"/>
    </row>
    <row r="6" spans="1:6" ht="20.25" customHeight="1" thickBot="1">
      <c r="A6" s="279" t="s">
        <v>1152</v>
      </c>
      <c r="B6" s="280">
        <f>B5*0.15</f>
        <v>0</v>
      </c>
      <c r="C6" s="458" t="s">
        <v>898</v>
      </c>
      <c r="D6" s="459"/>
      <c r="E6" s="463" t="s">
        <v>980</v>
      </c>
      <c r="F6" s="464"/>
    </row>
    <row r="7" spans="1:6" ht="18" customHeight="1" thickBot="1">
      <c r="A7" s="277" t="s">
        <v>899</v>
      </c>
      <c r="B7" s="278">
        <f>B5+B6</f>
        <v>0</v>
      </c>
      <c r="C7" s="458" t="s">
        <v>10</v>
      </c>
      <c r="D7" s="459"/>
      <c r="E7" s="466">
        <v>41607</v>
      </c>
      <c r="F7" s="467"/>
    </row>
    <row r="8" spans="1:6" ht="15.75" thickBot="1">
      <c r="A8" s="281" t="s">
        <v>900</v>
      </c>
      <c r="B8" s="282" t="s">
        <v>901</v>
      </c>
      <c r="C8" s="283" t="s">
        <v>13</v>
      </c>
      <c r="D8" s="284" t="s">
        <v>810</v>
      </c>
      <c r="E8" s="285" t="s">
        <v>902</v>
      </c>
      <c r="F8" s="286" t="s">
        <v>903</v>
      </c>
    </row>
    <row r="9" spans="1:14" s="287" customFormat="1" ht="21.75" thickBot="1">
      <c r="A9" s="468" t="s">
        <v>975</v>
      </c>
      <c r="B9" s="469"/>
      <c r="C9" s="469"/>
      <c r="D9" s="469"/>
      <c r="E9" s="469"/>
      <c r="F9" s="470"/>
      <c r="H9" s="267"/>
      <c r="I9" s="267"/>
      <c r="J9" s="267"/>
      <c r="K9" s="267"/>
      <c r="L9" s="267"/>
      <c r="M9" s="267"/>
      <c r="N9" s="267"/>
    </row>
    <row r="10" spans="1:14" s="294" customFormat="1" ht="15">
      <c r="A10" s="288"/>
      <c r="B10" s="289" t="s">
        <v>24</v>
      </c>
      <c r="C10" s="290"/>
      <c r="D10" s="291"/>
      <c r="E10" s="292"/>
      <c r="F10" s="293"/>
      <c r="H10" s="267"/>
      <c r="I10" s="267"/>
      <c r="J10" s="267"/>
      <c r="K10" s="267"/>
      <c r="L10" s="267"/>
      <c r="M10" s="267"/>
      <c r="N10" s="267"/>
    </row>
    <row r="11" spans="1:14" s="294" customFormat="1" ht="45">
      <c r="A11" s="295">
        <v>1</v>
      </c>
      <c r="B11" s="296" t="s">
        <v>904</v>
      </c>
      <c r="C11" s="297">
        <v>24</v>
      </c>
      <c r="D11" s="298" t="s">
        <v>37</v>
      </c>
      <c r="E11" s="422"/>
      <c r="F11" s="423">
        <f>C11*E11</f>
        <v>0</v>
      </c>
      <c r="H11" s="267"/>
      <c r="I11" s="267"/>
      <c r="J11" s="267"/>
      <c r="K11" s="267"/>
      <c r="L11" s="267"/>
      <c r="M11" s="267"/>
      <c r="N11" s="267"/>
    </row>
    <row r="12" spans="1:14" s="294" customFormat="1" ht="30" customHeight="1">
      <c r="A12" s="295">
        <v>2</v>
      </c>
      <c r="B12" s="296" t="s">
        <v>905</v>
      </c>
      <c r="C12" s="297">
        <v>24</v>
      </c>
      <c r="D12" s="298" t="s">
        <v>37</v>
      </c>
      <c r="E12" s="422"/>
      <c r="F12" s="423">
        <f>C12*E12</f>
        <v>0</v>
      </c>
      <c r="H12" s="267"/>
      <c r="I12" s="267"/>
      <c r="J12" s="267"/>
      <c r="K12" s="267"/>
      <c r="L12" s="267"/>
      <c r="M12" s="267"/>
      <c r="N12" s="267"/>
    </row>
    <row r="13" spans="1:14" s="294" customFormat="1" ht="30">
      <c r="A13" s="295">
        <v>3</v>
      </c>
      <c r="B13" s="300" t="s">
        <v>906</v>
      </c>
      <c r="C13" s="301">
        <v>24</v>
      </c>
      <c r="D13" s="302" t="s">
        <v>37</v>
      </c>
      <c r="E13" s="422"/>
      <c r="F13" s="423">
        <f>C13*E13</f>
        <v>0</v>
      </c>
      <c r="H13" s="267"/>
      <c r="I13" s="267"/>
      <c r="J13" s="267"/>
      <c r="K13" s="267"/>
      <c r="L13" s="267"/>
      <c r="M13" s="267"/>
      <c r="N13" s="267"/>
    </row>
    <row r="14" spans="1:14" s="294" customFormat="1" ht="15">
      <c r="A14" s="295">
        <v>4</v>
      </c>
      <c r="B14" s="303" t="s">
        <v>907</v>
      </c>
      <c r="C14" s="301">
        <v>8</v>
      </c>
      <c r="D14" s="304" t="s">
        <v>37</v>
      </c>
      <c r="E14" s="422"/>
      <c r="F14" s="423">
        <f>C14*E14</f>
        <v>0</v>
      </c>
      <c r="H14" s="267"/>
      <c r="I14" s="267"/>
      <c r="J14" s="267"/>
      <c r="K14" s="267"/>
      <c r="L14" s="267"/>
      <c r="M14" s="267"/>
      <c r="N14" s="267"/>
    </row>
    <row r="15" spans="1:14" s="294" customFormat="1" ht="15">
      <c r="A15" s="295">
        <v>5</v>
      </c>
      <c r="B15" s="303" t="s">
        <v>908</v>
      </c>
      <c r="C15" s="301">
        <v>8</v>
      </c>
      <c r="D15" s="304" t="s">
        <v>37</v>
      </c>
      <c r="E15" s="422"/>
      <c r="F15" s="423">
        <f>C15*E15</f>
        <v>0</v>
      </c>
      <c r="H15" s="267"/>
      <c r="I15" s="267"/>
      <c r="J15" s="267"/>
      <c r="K15" s="267"/>
      <c r="L15" s="267"/>
      <c r="M15" s="267"/>
      <c r="N15" s="267"/>
    </row>
    <row r="16" spans="1:14" s="294" customFormat="1" ht="15">
      <c r="A16" s="295"/>
      <c r="B16" s="305" t="s">
        <v>909</v>
      </c>
      <c r="C16" s="301"/>
      <c r="D16" s="304"/>
      <c r="E16" s="422"/>
      <c r="F16" s="423"/>
      <c r="H16" s="267"/>
      <c r="I16" s="267"/>
      <c r="J16" s="267"/>
      <c r="K16" s="267"/>
      <c r="L16" s="267"/>
      <c r="M16" s="267"/>
      <c r="N16" s="267"/>
    </row>
    <row r="17" spans="1:14" s="294" customFormat="1" ht="45">
      <c r="A17" s="295">
        <v>6</v>
      </c>
      <c r="B17" s="306" t="s">
        <v>910</v>
      </c>
      <c r="C17" s="307">
        <v>2</v>
      </c>
      <c r="D17" s="304" t="s">
        <v>37</v>
      </c>
      <c r="E17" s="422"/>
      <c r="F17" s="423">
        <f aca="true" t="shared" si="0" ref="F17:F24">C17*E17</f>
        <v>0</v>
      </c>
      <c r="H17" s="267"/>
      <c r="I17" s="267"/>
      <c r="J17" s="267"/>
      <c r="K17" s="267"/>
      <c r="L17" s="267"/>
      <c r="M17" s="267"/>
      <c r="N17" s="267"/>
    </row>
    <row r="18" spans="1:14" s="294" customFormat="1" ht="15">
      <c r="A18" s="295">
        <v>7</v>
      </c>
      <c r="B18" s="308" t="s">
        <v>911</v>
      </c>
      <c r="C18" s="307">
        <v>4</v>
      </c>
      <c r="D18" s="304" t="s">
        <v>37</v>
      </c>
      <c r="E18" s="422"/>
      <c r="F18" s="423">
        <f t="shared" si="0"/>
        <v>0</v>
      </c>
      <c r="H18" s="267"/>
      <c r="I18" s="267"/>
      <c r="J18" s="267"/>
      <c r="K18" s="267"/>
      <c r="L18" s="267"/>
      <c r="M18" s="267"/>
      <c r="N18" s="267"/>
    </row>
    <row r="19" spans="1:14" s="294" customFormat="1" ht="15">
      <c r="A19" s="295">
        <v>8</v>
      </c>
      <c r="B19" s="308" t="s">
        <v>912</v>
      </c>
      <c r="C19" s="307">
        <v>2</v>
      </c>
      <c r="D19" s="304" t="s">
        <v>37</v>
      </c>
      <c r="E19" s="422"/>
      <c r="F19" s="423">
        <f t="shared" si="0"/>
        <v>0</v>
      </c>
      <c r="H19" s="267"/>
      <c r="I19" s="267"/>
      <c r="J19" s="267"/>
      <c r="K19" s="267"/>
      <c r="L19" s="267"/>
      <c r="M19" s="267"/>
      <c r="N19" s="267"/>
    </row>
    <row r="20" spans="1:14" s="294" customFormat="1" ht="15">
      <c r="A20" s="295">
        <v>9</v>
      </c>
      <c r="B20" s="308" t="s">
        <v>913</v>
      </c>
      <c r="C20" s="307">
        <v>2</v>
      </c>
      <c r="D20" s="304" t="s">
        <v>37</v>
      </c>
      <c r="E20" s="422"/>
      <c r="F20" s="423">
        <f t="shared" si="0"/>
        <v>0</v>
      </c>
      <c r="H20" s="267"/>
      <c r="I20" s="267"/>
      <c r="J20" s="267"/>
      <c r="K20" s="267"/>
      <c r="L20" s="267"/>
      <c r="M20" s="267"/>
      <c r="N20" s="267"/>
    </row>
    <row r="21" spans="1:14" s="294" customFormat="1" ht="15">
      <c r="A21" s="295">
        <v>10</v>
      </c>
      <c r="B21" s="308" t="s">
        <v>914</v>
      </c>
      <c r="C21" s="307">
        <v>2</v>
      </c>
      <c r="D21" s="304" t="s">
        <v>37</v>
      </c>
      <c r="E21" s="422"/>
      <c r="F21" s="423">
        <f t="shared" si="0"/>
        <v>0</v>
      </c>
      <c r="H21" s="267"/>
      <c r="I21" s="267"/>
      <c r="J21" s="267"/>
      <c r="K21" s="267"/>
      <c r="L21" s="267"/>
      <c r="M21" s="267"/>
      <c r="N21" s="267"/>
    </row>
    <row r="22" spans="1:14" s="294" customFormat="1" ht="15">
      <c r="A22" s="295">
        <v>11</v>
      </c>
      <c r="B22" s="308" t="s">
        <v>915</v>
      </c>
      <c r="C22" s="307">
        <v>2</v>
      </c>
      <c r="D22" s="304" t="s">
        <v>37</v>
      </c>
      <c r="E22" s="422"/>
      <c r="F22" s="423">
        <f t="shared" si="0"/>
        <v>0</v>
      </c>
      <c r="H22" s="267"/>
      <c r="I22" s="267"/>
      <c r="J22" s="267"/>
      <c r="K22" s="267"/>
      <c r="L22" s="267"/>
      <c r="M22" s="267"/>
      <c r="N22" s="267"/>
    </row>
    <row r="23" spans="1:14" s="294" customFormat="1" ht="15">
      <c r="A23" s="295">
        <v>12</v>
      </c>
      <c r="B23" s="308" t="s">
        <v>916</v>
      </c>
      <c r="C23" s="307">
        <v>2</v>
      </c>
      <c r="D23" s="304" t="s">
        <v>37</v>
      </c>
      <c r="E23" s="422"/>
      <c r="F23" s="423">
        <f t="shared" si="0"/>
        <v>0</v>
      </c>
      <c r="H23" s="267"/>
      <c r="I23" s="267"/>
      <c r="J23" s="267"/>
      <c r="K23" s="267"/>
      <c r="L23" s="267"/>
      <c r="M23" s="267"/>
      <c r="N23" s="267"/>
    </row>
    <row r="24" spans="1:14" s="294" customFormat="1" ht="15">
      <c r="A24" s="295">
        <v>13</v>
      </c>
      <c r="B24" s="308" t="s">
        <v>917</v>
      </c>
      <c r="C24" s="307">
        <v>6</v>
      </c>
      <c r="D24" s="304" t="s">
        <v>37</v>
      </c>
      <c r="E24" s="422"/>
      <c r="F24" s="423">
        <f t="shared" si="0"/>
        <v>0</v>
      </c>
      <c r="H24" s="267"/>
      <c r="I24" s="267"/>
      <c r="J24" s="267"/>
      <c r="K24" s="267"/>
      <c r="L24" s="267"/>
      <c r="M24" s="267"/>
      <c r="N24" s="267"/>
    </row>
    <row r="25" spans="1:14" s="294" customFormat="1" ht="15">
      <c r="A25" s="295">
        <v>14</v>
      </c>
      <c r="B25" s="308" t="s">
        <v>918</v>
      </c>
      <c r="C25" s="307">
        <v>2</v>
      </c>
      <c r="D25" s="304" t="s">
        <v>37</v>
      </c>
      <c r="E25" s="422"/>
      <c r="F25" s="423">
        <f>C25*E25</f>
        <v>0</v>
      </c>
      <c r="H25" s="267"/>
      <c r="I25" s="267"/>
      <c r="J25" s="267"/>
      <c r="K25" s="267"/>
      <c r="L25" s="267"/>
      <c r="M25" s="267"/>
      <c r="N25" s="267"/>
    </row>
    <row r="26" spans="1:14" s="294" customFormat="1" ht="15">
      <c r="A26" s="295"/>
      <c r="B26" s="305" t="s">
        <v>28</v>
      </c>
      <c r="C26" s="307"/>
      <c r="D26" s="304"/>
      <c r="E26" s="422"/>
      <c r="F26" s="423"/>
      <c r="H26" s="267"/>
      <c r="I26" s="267"/>
      <c r="J26" s="267"/>
      <c r="K26" s="267"/>
      <c r="L26" s="267"/>
      <c r="M26" s="267"/>
      <c r="N26" s="267"/>
    </row>
    <row r="27" spans="1:14" s="294" customFormat="1" ht="30" customHeight="1">
      <c r="A27" s="295">
        <v>15</v>
      </c>
      <c r="B27" s="306" t="s">
        <v>919</v>
      </c>
      <c r="C27" s="309">
        <v>40</v>
      </c>
      <c r="D27" s="308" t="s">
        <v>30</v>
      </c>
      <c r="E27" s="422"/>
      <c r="F27" s="423">
        <f aca="true" t="shared" si="1" ref="F27:F32">C27*E27</f>
        <v>0</v>
      </c>
      <c r="H27" s="267"/>
      <c r="I27" s="267"/>
      <c r="J27" s="267"/>
      <c r="K27" s="267"/>
      <c r="L27" s="267"/>
      <c r="M27" s="267"/>
      <c r="N27" s="267"/>
    </row>
    <row r="28" spans="1:14" s="294" customFormat="1" ht="15">
      <c r="A28" s="295">
        <v>16</v>
      </c>
      <c r="B28" s="308" t="s">
        <v>920</v>
      </c>
      <c r="C28" s="309">
        <v>44</v>
      </c>
      <c r="D28" s="308" t="s">
        <v>30</v>
      </c>
      <c r="E28" s="422"/>
      <c r="F28" s="423">
        <f t="shared" si="1"/>
        <v>0</v>
      </c>
      <c r="H28" s="267"/>
      <c r="I28" s="267"/>
      <c r="J28" s="267"/>
      <c r="K28" s="267"/>
      <c r="L28" s="267"/>
      <c r="M28" s="267"/>
      <c r="N28" s="267"/>
    </row>
    <row r="29" spans="1:14" s="294" customFormat="1" ht="15">
      <c r="A29" s="295">
        <v>17</v>
      </c>
      <c r="B29" s="308" t="s">
        <v>921</v>
      </c>
      <c r="C29" s="309">
        <v>26</v>
      </c>
      <c r="D29" s="308" t="s">
        <v>30</v>
      </c>
      <c r="E29" s="422"/>
      <c r="F29" s="423">
        <f t="shared" si="1"/>
        <v>0</v>
      </c>
      <c r="H29" s="267"/>
      <c r="I29" s="267"/>
      <c r="J29" s="267"/>
      <c r="K29" s="267"/>
      <c r="L29" s="267"/>
      <c r="M29" s="267"/>
      <c r="N29" s="267"/>
    </row>
    <row r="30" spans="1:14" s="294" customFormat="1" ht="15">
      <c r="A30" s="295">
        <v>18</v>
      </c>
      <c r="B30" s="308" t="s">
        <v>922</v>
      </c>
      <c r="C30" s="309">
        <v>116</v>
      </c>
      <c r="D30" s="308" t="s">
        <v>30</v>
      </c>
      <c r="E30" s="422"/>
      <c r="F30" s="423">
        <f t="shared" si="1"/>
        <v>0</v>
      </c>
      <c r="H30" s="267"/>
      <c r="I30" s="267"/>
      <c r="J30" s="267"/>
      <c r="K30" s="267"/>
      <c r="L30" s="267"/>
      <c r="M30" s="267"/>
      <c r="N30" s="267"/>
    </row>
    <row r="31" spans="1:14" s="294" customFormat="1" ht="30">
      <c r="A31" s="295">
        <v>19</v>
      </c>
      <c r="B31" s="303" t="s">
        <v>923</v>
      </c>
      <c r="C31" s="307">
        <v>48</v>
      </c>
      <c r="D31" s="308" t="s">
        <v>37</v>
      </c>
      <c r="E31" s="422"/>
      <c r="F31" s="423">
        <f t="shared" si="1"/>
        <v>0</v>
      </c>
      <c r="H31" s="267"/>
      <c r="I31" s="267"/>
      <c r="J31" s="267"/>
      <c r="K31" s="267"/>
      <c r="L31" s="267"/>
      <c r="M31" s="267"/>
      <c r="N31" s="267"/>
    </row>
    <row r="32" spans="1:14" s="294" customFormat="1" ht="15">
      <c r="A32" s="295">
        <v>20</v>
      </c>
      <c r="B32" s="303" t="s">
        <v>924</v>
      </c>
      <c r="C32" s="307">
        <v>2</v>
      </c>
      <c r="D32" s="308" t="s">
        <v>37</v>
      </c>
      <c r="E32" s="422"/>
      <c r="F32" s="423">
        <f t="shared" si="1"/>
        <v>0</v>
      </c>
      <c r="H32" s="267"/>
      <c r="I32" s="267"/>
      <c r="J32" s="267"/>
      <c r="K32" s="267"/>
      <c r="L32" s="267"/>
      <c r="M32" s="267"/>
      <c r="N32" s="267"/>
    </row>
    <row r="33" spans="1:14" s="294" customFormat="1" ht="15">
      <c r="A33" s="295"/>
      <c r="B33" s="310" t="s">
        <v>925</v>
      </c>
      <c r="C33" s="307"/>
      <c r="D33" s="308"/>
      <c r="E33" s="422"/>
      <c r="F33" s="423"/>
      <c r="H33" s="267"/>
      <c r="I33" s="267"/>
      <c r="J33" s="267"/>
      <c r="K33" s="267"/>
      <c r="L33" s="267"/>
      <c r="M33" s="267"/>
      <c r="N33" s="267"/>
    </row>
    <row r="34" spans="1:14" s="294" customFormat="1" ht="30">
      <c r="A34" s="295">
        <v>21</v>
      </c>
      <c r="B34" s="303" t="s">
        <v>926</v>
      </c>
      <c r="C34" s="309">
        <v>40</v>
      </c>
      <c r="D34" s="308" t="s">
        <v>30</v>
      </c>
      <c r="E34" s="422"/>
      <c r="F34" s="423">
        <f>C34*E34</f>
        <v>0</v>
      </c>
      <c r="H34" s="267"/>
      <c r="I34" s="267"/>
      <c r="J34" s="267"/>
      <c r="K34" s="267"/>
      <c r="L34" s="267"/>
      <c r="M34" s="267"/>
      <c r="N34" s="267"/>
    </row>
    <row r="35" spans="1:14" s="294" customFormat="1" ht="15">
      <c r="A35" s="295">
        <v>22</v>
      </c>
      <c r="B35" s="308" t="s">
        <v>927</v>
      </c>
      <c r="C35" s="309">
        <v>44</v>
      </c>
      <c r="D35" s="311" t="s">
        <v>30</v>
      </c>
      <c r="E35" s="422"/>
      <c r="F35" s="423">
        <f>C35*E35</f>
        <v>0</v>
      </c>
      <c r="H35" s="267"/>
      <c r="I35" s="267"/>
      <c r="J35" s="267"/>
      <c r="K35" s="267"/>
      <c r="L35" s="267"/>
      <c r="M35" s="267"/>
      <c r="N35" s="267"/>
    </row>
    <row r="36" spans="1:14" s="294" customFormat="1" ht="30">
      <c r="A36" s="295">
        <v>23</v>
      </c>
      <c r="B36" s="306" t="s">
        <v>928</v>
      </c>
      <c r="C36" s="309">
        <v>26</v>
      </c>
      <c r="D36" s="311" t="s">
        <v>30</v>
      </c>
      <c r="E36" s="422"/>
      <c r="F36" s="423">
        <f>C36*E36</f>
        <v>0</v>
      </c>
      <c r="H36" s="267"/>
      <c r="I36" s="267"/>
      <c r="J36" s="267"/>
      <c r="K36" s="267"/>
      <c r="L36" s="267"/>
      <c r="M36" s="267"/>
      <c r="N36" s="267"/>
    </row>
    <row r="37" spans="1:14" s="294" customFormat="1" ht="15">
      <c r="A37" s="295"/>
      <c r="B37" s="310" t="s">
        <v>929</v>
      </c>
      <c r="C37" s="307"/>
      <c r="D37" s="308"/>
      <c r="E37" s="422"/>
      <c r="F37" s="423"/>
      <c r="H37" s="267"/>
      <c r="I37" s="267"/>
      <c r="J37" s="267"/>
      <c r="K37" s="267"/>
      <c r="L37" s="267"/>
      <c r="M37" s="267"/>
      <c r="N37" s="267"/>
    </row>
    <row r="38" spans="1:14" s="294" customFormat="1" ht="45">
      <c r="A38" s="295">
        <v>24</v>
      </c>
      <c r="B38" s="303" t="s">
        <v>930</v>
      </c>
      <c r="C38" s="307">
        <v>52</v>
      </c>
      <c r="D38" s="308" t="s">
        <v>37</v>
      </c>
      <c r="E38" s="422"/>
      <c r="F38" s="423">
        <f>C38*E38</f>
        <v>0</v>
      </c>
      <c r="H38" s="267"/>
      <c r="I38" s="267"/>
      <c r="J38" s="267"/>
      <c r="K38" s="267"/>
      <c r="L38" s="267"/>
      <c r="M38" s="267"/>
      <c r="N38" s="267"/>
    </row>
    <row r="39" spans="1:14" s="294" customFormat="1" ht="45">
      <c r="A39" s="295">
        <v>25</v>
      </c>
      <c r="B39" s="303" t="s">
        <v>931</v>
      </c>
      <c r="C39" s="307">
        <v>2</v>
      </c>
      <c r="D39" s="308" t="s">
        <v>37</v>
      </c>
      <c r="E39" s="422"/>
      <c r="F39" s="423">
        <f>C39*E39</f>
        <v>0</v>
      </c>
      <c r="H39" s="267"/>
      <c r="I39" s="267"/>
      <c r="J39" s="267"/>
      <c r="K39" s="267"/>
      <c r="L39" s="267"/>
      <c r="M39" s="267"/>
      <c r="N39" s="267"/>
    </row>
    <row r="40" spans="1:14" s="294" customFormat="1" ht="45">
      <c r="A40" s="295">
        <v>26</v>
      </c>
      <c r="B40" s="303" t="s">
        <v>932</v>
      </c>
      <c r="C40" s="307">
        <v>16</v>
      </c>
      <c r="D40" s="308" t="s">
        <v>37</v>
      </c>
      <c r="E40" s="422"/>
      <c r="F40" s="423">
        <f>C40*E40</f>
        <v>0</v>
      </c>
      <c r="H40" s="267"/>
      <c r="I40" s="267"/>
      <c r="J40" s="267"/>
      <c r="K40" s="267"/>
      <c r="L40" s="267"/>
      <c r="M40" s="267"/>
      <c r="N40" s="267"/>
    </row>
    <row r="41" spans="1:14" s="294" customFormat="1" ht="30">
      <c r="A41" s="295">
        <v>27</v>
      </c>
      <c r="B41" s="303" t="s">
        <v>933</v>
      </c>
      <c r="C41" s="309">
        <v>1</v>
      </c>
      <c r="D41" s="308" t="s">
        <v>17</v>
      </c>
      <c r="E41" s="422"/>
      <c r="F41" s="423">
        <f>C41*E41</f>
        <v>0</v>
      </c>
      <c r="H41" s="267"/>
      <c r="I41" s="267"/>
      <c r="J41" s="267"/>
      <c r="K41" s="267"/>
      <c r="L41" s="267"/>
      <c r="M41" s="267"/>
      <c r="N41" s="267"/>
    </row>
    <row r="42" spans="1:14" s="294" customFormat="1" ht="15">
      <c r="A42" s="295"/>
      <c r="B42" s="305" t="s">
        <v>100</v>
      </c>
      <c r="C42" s="309"/>
      <c r="D42" s="311"/>
      <c r="E42" s="422"/>
      <c r="F42" s="423"/>
      <c r="H42" s="267"/>
      <c r="I42" s="267"/>
      <c r="J42" s="267"/>
      <c r="K42" s="267"/>
      <c r="L42" s="267"/>
      <c r="M42" s="267"/>
      <c r="N42" s="267"/>
    </row>
    <row r="43" spans="1:14" s="294" customFormat="1" ht="30">
      <c r="A43" s="295">
        <v>28</v>
      </c>
      <c r="B43" s="303" t="s">
        <v>958</v>
      </c>
      <c r="C43" s="309">
        <v>2</v>
      </c>
      <c r="D43" s="311" t="s">
        <v>37</v>
      </c>
      <c r="E43" s="422"/>
      <c r="F43" s="423">
        <f aca="true" t="shared" si="2" ref="F43:F48">C43*E43</f>
        <v>0</v>
      </c>
      <c r="H43" s="267"/>
      <c r="I43" s="267"/>
      <c r="J43" s="267"/>
      <c r="K43" s="267"/>
      <c r="L43" s="267"/>
      <c r="M43" s="267"/>
      <c r="N43" s="267"/>
    </row>
    <row r="44" spans="1:14" s="294" customFormat="1" ht="30">
      <c r="A44" s="295">
        <v>29</v>
      </c>
      <c r="B44" s="303" t="s">
        <v>959</v>
      </c>
      <c r="C44" s="309">
        <v>1</v>
      </c>
      <c r="D44" s="311" t="s">
        <v>37</v>
      </c>
      <c r="E44" s="422"/>
      <c r="F44" s="423">
        <f t="shared" si="2"/>
        <v>0</v>
      </c>
      <c r="H44" s="267"/>
      <c r="I44" s="267"/>
      <c r="J44" s="267"/>
      <c r="K44" s="267"/>
      <c r="L44" s="267"/>
      <c r="M44" s="267"/>
      <c r="N44" s="267"/>
    </row>
    <row r="45" spans="1:14" s="294" customFormat="1" ht="30">
      <c r="A45" s="295">
        <v>30</v>
      </c>
      <c r="B45" s="303" t="s">
        <v>941</v>
      </c>
      <c r="C45" s="309">
        <v>4</v>
      </c>
      <c r="D45" s="311" t="s">
        <v>37</v>
      </c>
      <c r="E45" s="422"/>
      <c r="F45" s="423">
        <f t="shared" si="2"/>
        <v>0</v>
      </c>
      <c r="H45" s="267"/>
      <c r="I45" s="267"/>
      <c r="J45" s="267"/>
      <c r="K45" s="267"/>
      <c r="L45" s="267"/>
      <c r="M45" s="267"/>
      <c r="N45" s="267"/>
    </row>
    <row r="46" spans="1:14" s="294" customFormat="1" ht="30">
      <c r="A46" s="295">
        <v>31</v>
      </c>
      <c r="B46" s="303" t="s">
        <v>960</v>
      </c>
      <c r="C46" s="309">
        <v>3</v>
      </c>
      <c r="D46" s="311" t="s">
        <v>37</v>
      </c>
      <c r="E46" s="422"/>
      <c r="F46" s="423">
        <f t="shared" si="2"/>
        <v>0</v>
      </c>
      <c r="H46" s="267"/>
      <c r="I46" s="267"/>
      <c r="J46" s="267"/>
      <c r="K46" s="267"/>
      <c r="L46" s="267"/>
      <c r="M46" s="267"/>
      <c r="N46" s="267"/>
    </row>
    <row r="47" spans="1:14" s="294" customFormat="1" ht="30" customHeight="1">
      <c r="A47" s="295">
        <v>32</v>
      </c>
      <c r="B47" s="303" t="s">
        <v>961</v>
      </c>
      <c r="C47" s="309">
        <v>5</v>
      </c>
      <c r="D47" s="311" t="s">
        <v>37</v>
      </c>
      <c r="E47" s="422"/>
      <c r="F47" s="423">
        <f t="shared" si="2"/>
        <v>0</v>
      </c>
      <c r="H47" s="267"/>
      <c r="I47" s="267"/>
      <c r="J47" s="267"/>
      <c r="K47" s="267"/>
      <c r="L47" s="267"/>
      <c r="M47" s="267"/>
      <c r="N47" s="267"/>
    </row>
    <row r="48" spans="1:14" s="294" customFormat="1" ht="30">
      <c r="A48" s="295">
        <v>33</v>
      </c>
      <c r="B48" s="303" t="s">
        <v>962</v>
      </c>
      <c r="C48" s="309">
        <v>68</v>
      </c>
      <c r="D48" s="311" t="s">
        <v>30</v>
      </c>
      <c r="E48" s="422"/>
      <c r="F48" s="423">
        <f t="shared" si="2"/>
        <v>0</v>
      </c>
      <c r="H48" s="267"/>
      <c r="I48" s="267"/>
      <c r="J48" s="267"/>
      <c r="K48" s="267"/>
      <c r="L48" s="267"/>
      <c r="M48" s="267"/>
      <c r="N48" s="267"/>
    </row>
    <row r="49" spans="1:6" ht="15">
      <c r="A49" s="295"/>
      <c r="B49" s="305" t="s">
        <v>944</v>
      </c>
      <c r="C49" s="309"/>
      <c r="D49" s="308"/>
      <c r="E49" s="422"/>
      <c r="F49" s="423"/>
    </row>
    <row r="50" spans="1:6" ht="45">
      <c r="A50" s="295">
        <v>34</v>
      </c>
      <c r="B50" s="303" t="s">
        <v>945</v>
      </c>
      <c r="C50" s="309">
        <v>26</v>
      </c>
      <c r="D50" s="308" t="s">
        <v>30</v>
      </c>
      <c r="E50" s="422"/>
      <c r="F50" s="423">
        <f aca="true" t="shared" si="3" ref="F50:F55">C50*E50</f>
        <v>0</v>
      </c>
    </row>
    <row r="51" spans="1:6" ht="45">
      <c r="A51" s="295">
        <v>35</v>
      </c>
      <c r="B51" s="303" t="s">
        <v>946</v>
      </c>
      <c r="C51" s="309">
        <v>24</v>
      </c>
      <c r="D51" s="308" t="s">
        <v>37</v>
      </c>
      <c r="E51" s="422"/>
      <c r="F51" s="423">
        <f t="shared" si="3"/>
        <v>0</v>
      </c>
    </row>
    <row r="52" spans="1:6" ht="27.75">
      <c r="A52" s="295">
        <v>36</v>
      </c>
      <c r="B52" s="303" t="s">
        <v>947</v>
      </c>
      <c r="C52" s="309">
        <v>116</v>
      </c>
      <c r="D52" s="308" t="s">
        <v>30</v>
      </c>
      <c r="E52" s="422"/>
      <c r="F52" s="423">
        <f t="shared" si="3"/>
        <v>0</v>
      </c>
    </row>
    <row r="53" spans="1:6" s="294" customFormat="1" ht="15">
      <c r="A53" s="295">
        <v>37</v>
      </c>
      <c r="B53" s="308" t="s">
        <v>948</v>
      </c>
      <c r="C53" s="307">
        <v>1</v>
      </c>
      <c r="D53" s="304" t="s">
        <v>37</v>
      </c>
      <c r="E53" s="422"/>
      <c r="F53" s="423">
        <f t="shared" si="3"/>
        <v>0</v>
      </c>
    </row>
    <row r="54" spans="1:6" s="294" customFormat="1" ht="15">
      <c r="A54" s="295">
        <v>38</v>
      </c>
      <c r="B54" s="308" t="s">
        <v>949</v>
      </c>
      <c r="C54" s="307">
        <v>2</v>
      </c>
      <c r="D54" s="304" t="s">
        <v>37</v>
      </c>
      <c r="E54" s="422"/>
      <c r="F54" s="423">
        <f t="shared" si="3"/>
        <v>0</v>
      </c>
    </row>
    <row r="55" spans="1:6" s="294" customFormat="1" ht="15.75" thickBot="1">
      <c r="A55" s="312">
        <v>39</v>
      </c>
      <c r="B55" s="313" t="s">
        <v>950</v>
      </c>
      <c r="C55" s="314">
        <v>1</v>
      </c>
      <c r="D55" s="313" t="s">
        <v>17</v>
      </c>
      <c r="E55" s="424"/>
      <c r="F55" s="425">
        <f t="shared" si="3"/>
        <v>0</v>
      </c>
    </row>
    <row r="56" spans="1:14" s="294" customFormat="1" ht="15" customHeight="1">
      <c r="A56" s="471" t="s">
        <v>951</v>
      </c>
      <c r="B56" s="472"/>
      <c r="C56" s="472"/>
      <c r="D56" s="472"/>
      <c r="E56" s="472"/>
      <c r="F56" s="472"/>
      <c r="H56" s="267"/>
      <c r="I56" s="267"/>
      <c r="J56" s="267"/>
      <c r="K56" s="267"/>
      <c r="L56" s="267"/>
      <c r="M56" s="267"/>
      <c r="N56" s="267"/>
    </row>
    <row r="57" spans="1:6" ht="15">
      <c r="A57" s="472"/>
      <c r="B57" s="472"/>
      <c r="C57" s="472"/>
      <c r="D57" s="472"/>
      <c r="E57" s="472"/>
      <c r="F57" s="472"/>
    </row>
    <row r="58" spans="1:14" s="294" customFormat="1" ht="15">
      <c r="A58" s="267"/>
      <c r="B58" s="267"/>
      <c r="C58" s="316"/>
      <c r="D58" s="267"/>
      <c r="E58" s="267"/>
      <c r="F58" s="267"/>
      <c r="H58" s="267"/>
      <c r="I58" s="267"/>
      <c r="J58" s="267"/>
      <c r="K58" s="267"/>
      <c r="L58" s="267"/>
      <c r="M58" s="267"/>
      <c r="N58" s="267"/>
    </row>
    <row r="59" spans="1:14" s="294" customFormat="1" ht="15" customHeight="1">
      <c r="A59" s="267"/>
      <c r="B59" s="267"/>
      <c r="C59" s="316"/>
      <c r="D59" s="267"/>
      <c r="E59" s="267"/>
      <c r="F59" s="267"/>
      <c r="H59" s="267"/>
      <c r="I59" s="267"/>
      <c r="J59" s="267"/>
      <c r="K59" s="267"/>
      <c r="L59" s="267"/>
      <c r="M59" s="267"/>
      <c r="N59" s="267"/>
    </row>
    <row r="60" spans="1:14" s="294" customFormat="1" ht="15">
      <c r="A60" s="267"/>
      <c r="B60" s="267"/>
      <c r="C60" s="316"/>
      <c r="D60" s="267"/>
      <c r="E60" s="267"/>
      <c r="F60" s="267"/>
      <c r="H60" s="267"/>
      <c r="I60" s="267"/>
      <c r="J60" s="267"/>
      <c r="K60" s="267"/>
      <c r="L60" s="267"/>
      <c r="M60" s="267"/>
      <c r="N60" s="267"/>
    </row>
    <row r="61" spans="1:14" s="294" customFormat="1" ht="15" customHeight="1">
      <c r="A61" s="267"/>
      <c r="B61" s="267"/>
      <c r="C61" s="316"/>
      <c r="D61" s="267"/>
      <c r="E61" s="267"/>
      <c r="F61" s="267"/>
      <c r="H61" s="267"/>
      <c r="I61" s="267"/>
      <c r="J61" s="267"/>
      <c r="K61" s="267"/>
      <c r="L61" s="267"/>
      <c r="M61" s="267"/>
      <c r="N61" s="267"/>
    </row>
    <row r="62" spans="1:14" s="294" customFormat="1" ht="15">
      <c r="A62" s="267"/>
      <c r="B62" s="267"/>
      <c r="C62" s="316"/>
      <c r="D62" s="267"/>
      <c r="E62" s="267"/>
      <c r="F62" s="267"/>
      <c r="H62" s="267"/>
      <c r="I62" s="267"/>
      <c r="J62" s="267"/>
      <c r="K62" s="267"/>
      <c r="L62" s="267"/>
      <c r="M62" s="267"/>
      <c r="N62" s="267"/>
    </row>
    <row r="63" spans="1:14" s="294" customFormat="1" ht="15">
      <c r="A63" s="267"/>
      <c r="B63" s="267"/>
      <c r="C63" s="316"/>
      <c r="D63" s="267"/>
      <c r="E63" s="267"/>
      <c r="F63" s="267"/>
      <c r="H63" s="267"/>
      <c r="I63" s="267"/>
      <c r="J63" s="267"/>
      <c r="K63" s="267"/>
      <c r="L63" s="267"/>
      <c r="M63" s="267"/>
      <c r="N63" s="267"/>
    </row>
    <row r="64" spans="1:14" s="294" customFormat="1" ht="15">
      <c r="A64" s="267"/>
      <c r="B64" s="267"/>
      <c r="C64" s="316"/>
      <c r="D64" s="267"/>
      <c r="E64" s="267"/>
      <c r="F64" s="267"/>
      <c r="H64" s="267"/>
      <c r="I64" s="267"/>
      <c r="J64" s="267"/>
      <c r="K64" s="267"/>
      <c r="L64" s="267"/>
      <c r="M64" s="267"/>
      <c r="N64" s="267"/>
    </row>
    <row r="65" spans="1:14" s="294" customFormat="1" ht="15">
      <c r="A65" s="267"/>
      <c r="B65" s="267"/>
      <c r="C65" s="316"/>
      <c r="D65" s="267"/>
      <c r="E65" s="267"/>
      <c r="F65" s="267"/>
      <c r="H65" s="267"/>
      <c r="I65" s="267"/>
      <c r="J65" s="267"/>
      <c r="K65" s="267"/>
      <c r="L65" s="267"/>
      <c r="M65" s="267"/>
      <c r="N65" s="267"/>
    </row>
    <row r="67" spans="1:14" s="294" customFormat="1" ht="15">
      <c r="A67" s="267"/>
      <c r="B67" s="267"/>
      <c r="C67" s="316"/>
      <c r="D67" s="267"/>
      <c r="E67" s="267"/>
      <c r="F67" s="267"/>
      <c r="H67" s="267"/>
      <c r="I67" s="267"/>
      <c r="J67" s="267"/>
      <c r="K67" s="267"/>
      <c r="L67" s="267"/>
      <c r="M67" s="267"/>
      <c r="N67" s="267"/>
    </row>
    <row r="68" spans="1:14" s="294" customFormat="1" ht="15">
      <c r="A68" s="267"/>
      <c r="B68" s="267"/>
      <c r="C68" s="316"/>
      <c r="D68" s="267"/>
      <c r="E68" s="267"/>
      <c r="F68" s="267"/>
      <c r="H68" s="267"/>
      <c r="I68" s="267"/>
      <c r="J68" s="267"/>
      <c r="K68" s="267"/>
      <c r="L68" s="267"/>
      <c r="M68" s="267"/>
      <c r="N68" s="267"/>
    </row>
    <row r="69" spans="1:14" s="294" customFormat="1" ht="15">
      <c r="A69" s="267"/>
      <c r="B69" s="267"/>
      <c r="C69" s="316"/>
      <c r="D69" s="267"/>
      <c r="E69" s="267"/>
      <c r="F69" s="267"/>
      <c r="H69" s="267"/>
      <c r="I69" s="267"/>
      <c r="J69" s="267"/>
      <c r="K69" s="267"/>
      <c r="L69" s="267"/>
      <c r="M69" s="267"/>
      <c r="N69" s="267"/>
    </row>
    <row r="70" ht="15" customHeight="1"/>
    <row r="71" spans="1:14" s="294" customFormat="1" ht="15">
      <c r="A71" s="267"/>
      <c r="B71" s="267"/>
      <c r="C71" s="316"/>
      <c r="D71" s="267"/>
      <c r="E71" s="267"/>
      <c r="F71" s="267"/>
      <c r="H71" s="267"/>
      <c r="I71" s="267"/>
      <c r="J71" s="267"/>
      <c r="K71" s="267"/>
      <c r="L71" s="267"/>
      <c r="M71" s="267"/>
      <c r="N71" s="267"/>
    </row>
    <row r="72" spans="1:14" s="294" customFormat="1" ht="15">
      <c r="A72" s="267"/>
      <c r="B72" s="267"/>
      <c r="C72" s="316"/>
      <c r="D72" s="267"/>
      <c r="E72" s="267"/>
      <c r="F72" s="267"/>
      <c r="H72" s="267"/>
      <c r="I72" s="267"/>
      <c r="J72" s="267"/>
      <c r="K72" s="267"/>
      <c r="L72" s="267"/>
      <c r="M72" s="267"/>
      <c r="N72" s="267"/>
    </row>
    <row r="79" ht="15" customHeight="1"/>
  </sheetData>
  <sheetProtection/>
  <mergeCells count="11">
    <mergeCell ref="E6:F6"/>
    <mergeCell ref="C7:D7"/>
    <mergeCell ref="E7:F7"/>
    <mergeCell ref="A9:F9"/>
    <mergeCell ref="A56:F57"/>
    <mergeCell ref="A1:F1"/>
    <mergeCell ref="C4:D4"/>
    <mergeCell ref="E4:F4"/>
    <mergeCell ref="C5:D5"/>
    <mergeCell ref="E5:F5"/>
    <mergeCell ref="C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&amp;CStránka &amp;P z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="90" zoomScaleNormal="90" zoomScaleSheetLayoutView="90" zoomScalePageLayoutView="0" workbookViewId="0" topLeftCell="A1">
      <selection activeCell="E7" sqref="E7:F7"/>
    </sheetView>
  </sheetViews>
  <sheetFormatPr defaultColWidth="9.00390625" defaultRowHeight="12.75"/>
  <cols>
    <col min="1" max="1" width="21.375" style="267" customWidth="1"/>
    <col min="2" max="2" width="62.625" style="267" customWidth="1"/>
    <col min="3" max="3" width="9.125" style="316" customWidth="1"/>
    <col min="4" max="4" width="10.625" style="267" customWidth="1"/>
    <col min="5" max="5" width="12.75390625" style="267" customWidth="1"/>
    <col min="6" max="6" width="13.625" style="267" customWidth="1"/>
    <col min="7" max="7" width="9.125" style="267" customWidth="1"/>
    <col min="8" max="8" width="11.00390625" style="267" customWidth="1"/>
    <col min="9" max="9" width="9.375" style="267" customWidth="1"/>
    <col min="10" max="12" width="9.125" style="267" customWidth="1"/>
    <col min="13" max="13" width="11.25390625" style="267" customWidth="1"/>
    <col min="14" max="14" width="10.625" style="267" customWidth="1"/>
    <col min="15" max="16384" width="9.125" style="267" customWidth="1"/>
  </cols>
  <sheetData>
    <row r="1" spans="1:6" ht="18.75" customHeight="1" thickBot="1">
      <c r="A1" s="460" t="s">
        <v>977</v>
      </c>
      <c r="B1" s="461"/>
      <c r="C1" s="461"/>
      <c r="D1" s="461"/>
      <c r="E1" s="461"/>
      <c r="F1" s="462"/>
    </row>
    <row r="2" spans="1:7" ht="17.25" customHeight="1" thickBot="1">
      <c r="A2" s="268" t="s">
        <v>889</v>
      </c>
      <c r="B2" s="269" t="s">
        <v>978</v>
      </c>
      <c r="C2" s="270"/>
      <c r="D2" s="271"/>
      <c r="E2" s="270"/>
      <c r="F2" s="272"/>
      <c r="G2" s="332"/>
    </row>
    <row r="3" spans="1:6" ht="15.75" thickBot="1">
      <c r="A3" s="268" t="s">
        <v>890</v>
      </c>
      <c r="B3" s="273" t="s">
        <v>979</v>
      </c>
      <c r="C3" s="270"/>
      <c r="D3" s="271"/>
      <c r="E3" s="274"/>
      <c r="F3" s="272"/>
    </row>
    <row r="4" spans="1:6" ht="16.5" customHeight="1" thickBot="1">
      <c r="A4" s="275" t="s">
        <v>891</v>
      </c>
      <c r="B4" s="276" t="s">
        <v>892</v>
      </c>
      <c r="C4" s="463" t="s">
        <v>893</v>
      </c>
      <c r="D4" s="464"/>
      <c r="E4" s="463" t="s">
        <v>894</v>
      </c>
      <c r="F4" s="464"/>
    </row>
    <row r="5" spans="1:6" ht="26.25" customHeight="1" thickBot="1">
      <c r="A5" s="277" t="s">
        <v>895</v>
      </c>
      <c r="B5" s="278">
        <f>SUM(F10:F66)</f>
        <v>0</v>
      </c>
      <c r="C5" s="458" t="s">
        <v>896</v>
      </c>
      <c r="D5" s="459"/>
      <c r="E5" s="463" t="s">
        <v>897</v>
      </c>
      <c r="F5" s="464"/>
    </row>
    <row r="6" spans="1:6" ht="20.25" customHeight="1" thickBot="1">
      <c r="A6" s="279" t="s">
        <v>1152</v>
      </c>
      <c r="B6" s="280">
        <f>B5*0.15</f>
        <v>0</v>
      </c>
      <c r="C6" s="458" t="s">
        <v>898</v>
      </c>
      <c r="D6" s="459"/>
      <c r="E6" s="463" t="s">
        <v>980</v>
      </c>
      <c r="F6" s="464"/>
    </row>
    <row r="7" spans="1:6" ht="18" customHeight="1" thickBot="1">
      <c r="A7" s="277" t="s">
        <v>899</v>
      </c>
      <c r="B7" s="278">
        <f>B5+B6</f>
        <v>0</v>
      </c>
      <c r="C7" s="458" t="s">
        <v>10</v>
      </c>
      <c r="D7" s="459"/>
      <c r="E7" s="466">
        <v>41607</v>
      </c>
      <c r="F7" s="467"/>
    </row>
    <row r="8" spans="1:6" ht="15.75" thickBot="1">
      <c r="A8" s="281" t="s">
        <v>900</v>
      </c>
      <c r="B8" s="282" t="s">
        <v>901</v>
      </c>
      <c r="C8" s="283" t="s">
        <v>13</v>
      </c>
      <c r="D8" s="284" t="s">
        <v>810</v>
      </c>
      <c r="E8" s="285" t="s">
        <v>902</v>
      </c>
      <c r="F8" s="286" t="s">
        <v>903</v>
      </c>
    </row>
    <row r="9" spans="1:14" s="287" customFormat="1" ht="21.75" thickBot="1">
      <c r="A9" s="468" t="s">
        <v>976</v>
      </c>
      <c r="B9" s="469"/>
      <c r="C9" s="469"/>
      <c r="D9" s="469"/>
      <c r="E9" s="469"/>
      <c r="F9" s="470"/>
      <c r="H9" s="267"/>
      <c r="I9" s="267"/>
      <c r="J9" s="267"/>
      <c r="K9" s="267"/>
      <c r="L9" s="267"/>
      <c r="M9" s="267"/>
      <c r="N9" s="267"/>
    </row>
    <row r="10" spans="1:14" s="294" customFormat="1" ht="15">
      <c r="A10" s="288"/>
      <c r="B10" s="289" t="s">
        <v>24</v>
      </c>
      <c r="C10" s="290"/>
      <c r="D10" s="291"/>
      <c r="E10" s="292"/>
      <c r="F10" s="293"/>
      <c r="H10" s="267"/>
      <c r="I10" s="267"/>
      <c r="J10" s="267"/>
      <c r="K10" s="267"/>
      <c r="L10" s="267"/>
      <c r="M10" s="267"/>
      <c r="N10" s="267"/>
    </row>
    <row r="11" spans="1:14" s="294" customFormat="1" ht="45">
      <c r="A11" s="295">
        <v>1</v>
      </c>
      <c r="B11" s="296" t="s">
        <v>904</v>
      </c>
      <c r="C11" s="297">
        <v>17</v>
      </c>
      <c r="D11" s="298" t="s">
        <v>37</v>
      </c>
      <c r="E11" s="422"/>
      <c r="F11" s="423">
        <f aca="true" t="shared" si="0" ref="F11:F18">C11*E11</f>
        <v>0</v>
      </c>
      <c r="H11" s="267"/>
      <c r="I11" s="267"/>
      <c r="J11" s="267"/>
      <c r="K11" s="267"/>
      <c r="L11" s="267"/>
      <c r="M11" s="267"/>
      <c r="N11" s="267"/>
    </row>
    <row r="12" spans="1:14" s="294" customFormat="1" ht="30" customHeight="1">
      <c r="A12" s="295">
        <v>2</v>
      </c>
      <c r="B12" s="296" t="s">
        <v>905</v>
      </c>
      <c r="C12" s="297">
        <v>21</v>
      </c>
      <c r="D12" s="298" t="s">
        <v>37</v>
      </c>
      <c r="E12" s="422"/>
      <c r="F12" s="423">
        <f t="shared" si="0"/>
        <v>0</v>
      </c>
      <c r="H12" s="267"/>
      <c r="I12" s="267"/>
      <c r="J12" s="267"/>
      <c r="K12" s="267"/>
      <c r="L12" s="267"/>
      <c r="M12" s="267"/>
      <c r="N12" s="267"/>
    </row>
    <row r="13" spans="1:14" s="294" customFormat="1" ht="15">
      <c r="A13" s="295">
        <v>3</v>
      </c>
      <c r="B13" s="296" t="s">
        <v>963</v>
      </c>
      <c r="C13" s="297">
        <v>1</v>
      </c>
      <c r="D13" s="298" t="s">
        <v>37</v>
      </c>
      <c r="E13" s="422"/>
      <c r="F13" s="423">
        <f t="shared" si="0"/>
        <v>0</v>
      </c>
      <c r="H13" s="267"/>
      <c r="I13" s="267"/>
      <c r="J13" s="267"/>
      <c r="K13" s="267"/>
      <c r="L13" s="267"/>
      <c r="M13" s="267"/>
      <c r="N13" s="267"/>
    </row>
    <row r="14" spans="1:14" s="294" customFormat="1" ht="30">
      <c r="A14" s="295">
        <v>4</v>
      </c>
      <c r="B14" s="300" t="s">
        <v>906</v>
      </c>
      <c r="C14" s="301">
        <v>21</v>
      </c>
      <c r="D14" s="302" t="s">
        <v>37</v>
      </c>
      <c r="E14" s="422"/>
      <c r="F14" s="423">
        <f t="shared" si="0"/>
        <v>0</v>
      </c>
      <c r="H14" s="267"/>
      <c r="I14" s="267"/>
      <c r="J14" s="267"/>
      <c r="K14" s="267"/>
      <c r="L14" s="267"/>
      <c r="M14" s="267"/>
      <c r="N14" s="267"/>
    </row>
    <row r="15" spans="1:14" s="294" customFormat="1" ht="15">
      <c r="A15" s="295">
        <v>5</v>
      </c>
      <c r="B15" s="303" t="s">
        <v>964</v>
      </c>
      <c r="C15" s="301">
        <v>2</v>
      </c>
      <c r="D15" s="304" t="s">
        <v>37</v>
      </c>
      <c r="E15" s="422"/>
      <c r="F15" s="423">
        <f t="shared" si="0"/>
        <v>0</v>
      </c>
      <c r="H15" s="267"/>
      <c r="I15" s="267"/>
      <c r="J15" s="267"/>
      <c r="K15" s="267"/>
      <c r="L15" s="267"/>
      <c r="M15" s="267"/>
      <c r="N15" s="267"/>
    </row>
    <row r="16" spans="1:14" s="294" customFormat="1" ht="15">
      <c r="A16" s="295">
        <v>6</v>
      </c>
      <c r="B16" s="303" t="s">
        <v>907</v>
      </c>
      <c r="C16" s="301">
        <v>4</v>
      </c>
      <c r="D16" s="304" t="s">
        <v>37</v>
      </c>
      <c r="E16" s="422"/>
      <c r="F16" s="423">
        <f t="shared" si="0"/>
        <v>0</v>
      </c>
      <c r="H16" s="267"/>
      <c r="I16" s="267"/>
      <c r="J16" s="267"/>
      <c r="K16" s="267"/>
      <c r="L16" s="267"/>
      <c r="M16" s="267"/>
      <c r="N16" s="267"/>
    </row>
    <row r="17" spans="1:14" s="294" customFormat="1" ht="15">
      <c r="A17" s="295">
        <v>7</v>
      </c>
      <c r="B17" s="303" t="s">
        <v>965</v>
      </c>
      <c r="C17" s="301">
        <v>4</v>
      </c>
      <c r="D17" s="304" t="s">
        <v>37</v>
      </c>
      <c r="E17" s="422"/>
      <c r="F17" s="423">
        <f t="shared" si="0"/>
        <v>0</v>
      </c>
      <c r="H17" s="267"/>
      <c r="I17" s="267"/>
      <c r="J17" s="267"/>
      <c r="K17" s="267"/>
      <c r="L17" s="267"/>
      <c r="M17" s="267"/>
      <c r="N17" s="267"/>
    </row>
    <row r="18" spans="1:14" s="294" customFormat="1" ht="15">
      <c r="A18" s="295">
        <v>8</v>
      </c>
      <c r="B18" s="303" t="s">
        <v>908</v>
      </c>
      <c r="C18" s="301">
        <v>10</v>
      </c>
      <c r="D18" s="304" t="s">
        <v>37</v>
      </c>
      <c r="E18" s="422"/>
      <c r="F18" s="423">
        <f t="shared" si="0"/>
        <v>0</v>
      </c>
      <c r="H18" s="267"/>
      <c r="I18" s="267"/>
      <c r="J18" s="267"/>
      <c r="K18" s="267"/>
      <c r="L18" s="267"/>
      <c r="M18" s="267"/>
      <c r="N18" s="267"/>
    </row>
    <row r="19" spans="1:14" s="294" customFormat="1" ht="15">
      <c r="A19" s="295"/>
      <c r="B19" s="305" t="s">
        <v>909</v>
      </c>
      <c r="C19" s="301"/>
      <c r="D19" s="304"/>
      <c r="E19" s="422"/>
      <c r="F19" s="423"/>
      <c r="H19" s="267"/>
      <c r="I19" s="267"/>
      <c r="J19" s="267"/>
      <c r="K19" s="267"/>
      <c r="L19" s="267"/>
      <c r="M19" s="267"/>
      <c r="N19" s="267"/>
    </row>
    <row r="20" spans="1:14" s="294" customFormat="1" ht="45">
      <c r="A20" s="295">
        <v>9</v>
      </c>
      <c r="B20" s="306" t="s">
        <v>910</v>
      </c>
      <c r="C20" s="307">
        <v>1</v>
      </c>
      <c r="D20" s="304" t="s">
        <v>37</v>
      </c>
      <c r="E20" s="422"/>
      <c r="F20" s="423">
        <f aca="true" t="shared" si="1" ref="F20:F29">C20*E20</f>
        <v>0</v>
      </c>
      <c r="H20" s="267"/>
      <c r="I20" s="267"/>
      <c r="J20" s="267"/>
      <c r="K20" s="267"/>
      <c r="L20" s="267"/>
      <c r="M20" s="267"/>
      <c r="N20" s="267"/>
    </row>
    <row r="21" spans="1:14" s="294" customFormat="1" ht="15">
      <c r="A21" s="295">
        <v>10</v>
      </c>
      <c r="B21" s="308" t="s">
        <v>911</v>
      </c>
      <c r="C21" s="307">
        <v>2</v>
      </c>
      <c r="D21" s="304" t="s">
        <v>37</v>
      </c>
      <c r="E21" s="422"/>
      <c r="F21" s="423">
        <f t="shared" si="1"/>
        <v>0</v>
      </c>
      <c r="H21" s="267"/>
      <c r="I21" s="267"/>
      <c r="J21" s="267"/>
      <c r="K21" s="267"/>
      <c r="L21" s="267"/>
      <c r="M21" s="267"/>
      <c r="N21" s="267"/>
    </row>
    <row r="22" spans="1:14" s="294" customFormat="1" ht="15">
      <c r="A22" s="295">
        <v>11</v>
      </c>
      <c r="B22" s="308" t="s">
        <v>912</v>
      </c>
      <c r="C22" s="307">
        <v>2</v>
      </c>
      <c r="D22" s="304" t="s">
        <v>37</v>
      </c>
      <c r="E22" s="422"/>
      <c r="F22" s="423">
        <f t="shared" si="1"/>
        <v>0</v>
      </c>
      <c r="H22" s="267"/>
      <c r="I22" s="267"/>
      <c r="J22" s="267"/>
      <c r="K22" s="267"/>
      <c r="L22" s="267"/>
      <c r="M22" s="267"/>
      <c r="N22" s="267"/>
    </row>
    <row r="23" spans="1:14" s="294" customFormat="1" ht="15">
      <c r="A23" s="295">
        <v>12</v>
      </c>
      <c r="B23" s="308" t="s">
        <v>966</v>
      </c>
      <c r="C23" s="307">
        <v>1</v>
      </c>
      <c r="D23" s="304" t="s">
        <v>37</v>
      </c>
      <c r="E23" s="422"/>
      <c r="F23" s="423">
        <f t="shared" si="1"/>
        <v>0</v>
      </c>
      <c r="H23" s="267"/>
      <c r="I23" s="267"/>
      <c r="J23" s="267"/>
      <c r="K23" s="267"/>
      <c r="L23" s="267"/>
      <c r="M23" s="267"/>
      <c r="N23" s="267"/>
    </row>
    <row r="24" spans="1:14" s="294" customFormat="1" ht="15">
      <c r="A24" s="295">
        <v>13</v>
      </c>
      <c r="B24" s="308" t="s">
        <v>913</v>
      </c>
      <c r="C24" s="307">
        <v>1</v>
      </c>
      <c r="D24" s="304" t="s">
        <v>37</v>
      </c>
      <c r="E24" s="422"/>
      <c r="F24" s="423">
        <f t="shared" si="1"/>
        <v>0</v>
      </c>
      <c r="H24" s="267"/>
      <c r="I24" s="267"/>
      <c r="J24" s="267"/>
      <c r="K24" s="267"/>
      <c r="L24" s="267"/>
      <c r="M24" s="267"/>
      <c r="N24" s="267"/>
    </row>
    <row r="25" spans="1:14" s="294" customFormat="1" ht="15">
      <c r="A25" s="295">
        <v>14</v>
      </c>
      <c r="B25" s="308" t="s">
        <v>914</v>
      </c>
      <c r="C25" s="307">
        <v>1</v>
      </c>
      <c r="D25" s="304" t="s">
        <v>37</v>
      </c>
      <c r="E25" s="422"/>
      <c r="F25" s="423">
        <f t="shared" si="1"/>
        <v>0</v>
      </c>
      <c r="H25" s="267"/>
      <c r="I25" s="267"/>
      <c r="J25" s="267"/>
      <c r="K25" s="267"/>
      <c r="L25" s="267"/>
      <c r="M25" s="267"/>
      <c r="N25" s="267"/>
    </row>
    <row r="26" spans="1:14" s="294" customFormat="1" ht="15">
      <c r="A26" s="295">
        <v>15</v>
      </c>
      <c r="B26" s="308" t="s">
        <v>916</v>
      </c>
      <c r="C26" s="307">
        <v>2</v>
      </c>
      <c r="D26" s="304" t="s">
        <v>37</v>
      </c>
      <c r="E26" s="422"/>
      <c r="F26" s="423">
        <f>C26*E26</f>
        <v>0</v>
      </c>
      <c r="H26" s="267"/>
      <c r="I26" s="267"/>
      <c r="J26" s="267"/>
      <c r="K26" s="267"/>
      <c r="L26" s="267"/>
      <c r="M26" s="267"/>
      <c r="N26" s="267"/>
    </row>
    <row r="27" spans="1:14" s="294" customFormat="1" ht="15">
      <c r="A27" s="295">
        <v>16</v>
      </c>
      <c r="B27" s="308" t="s">
        <v>915</v>
      </c>
      <c r="C27" s="307">
        <v>2</v>
      </c>
      <c r="D27" s="304" t="s">
        <v>37</v>
      </c>
      <c r="E27" s="422"/>
      <c r="F27" s="423">
        <f t="shared" si="1"/>
        <v>0</v>
      </c>
      <c r="H27" s="267"/>
      <c r="I27" s="267"/>
      <c r="J27" s="267"/>
      <c r="K27" s="267"/>
      <c r="L27" s="267"/>
      <c r="M27" s="267"/>
      <c r="N27" s="267"/>
    </row>
    <row r="28" spans="1:14" s="294" customFormat="1" ht="15">
      <c r="A28" s="295">
        <v>17</v>
      </c>
      <c r="B28" s="308" t="s">
        <v>967</v>
      </c>
      <c r="C28" s="307">
        <v>1</v>
      </c>
      <c r="D28" s="304" t="s">
        <v>37</v>
      </c>
      <c r="E28" s="422"/>
      <c r="F28" s="423">
        <f t="shared" si="1"/>
        <v>0</v>
      </c>
      <c r="H28" s="267"/>
      <c r="I28" s="267"/>
      <c r="J28" s="267"/>
      <c r="K28" s="267"/>
      <c r="L28" s="267"/>
      <c r="M28" s="267"/>
      <c r="N28" s="267"/>
    </row>
    <row r="29" spans="1:14" s="294" customFormat="1" ht="15">
      <c r="A29" s="295">
        <v>18</v>
      </c>
      <c r="B29" s="308" t="s">
        <v>917</v>
      </c>
      <c r="C29" s="307">
        <v>2</v>
      </c>
      <c r="D29" s="304" t="s">
        <v>37</v>
      </c>
      <c r="E29" s="422"/>
      <c r="F29" s="423">
        <f t="shared" si="1"/>
        <v>0</v>
      </c>
      <c r="H29" s="267"/>
      <c r="I29" s="267"/>
      <c r="J29" s="267"/>
      <c r="K29" s="267"/>
      <c r="L29" s="267"/>
      <c r="M29" s="267"/>
      <c r="N29" s="267"/>
    </row>
    <row r="30" spans="1:14" s="294" customFormat="1" ht="15">
      <c r="A30" s="295">
        <v>19</v>
      </c>
      <c r="B30" s="308" t="s">
        <v>918</v>
      </c>
      <c r="C30" s="307">
        <v>2</v>
      </c>
      <c r="D30" s="304" t="s">
        <v>37</v>
      </c>
      <c r="E30" s="422"/>
      <c r="F30" s="423">
        <f>C30*E30</f>
        <v>0</v>
      </c>
      <c r="H30" s="267"/>
      <c r="I30" s="267"/>
      <c r="J30" s="267"/>
      <c r="K30" s="267"/>
      <c r="L30" s="267"/>
      <c r="M30" s="267"/>
      <c r="N30" s="267"/>
    </row>
    <row r="31" spans="1:14" s="294" customFormat="1" ht="15">
      <c r="A31" s="295"/>
      <c r="B31" s="305" t="s">
        <v>28</v>
      </c>
      <c r="C31" s="307"/>
      <c r="D31" s="304"/>
      <c r="E31" s="422"/>
      <c r="F31" s="423"/>
      <c r="H31" s="267"/>
      <c r="I31" s="267"/>
      <c r="J31" s="267"/>
      <c r="K31" s="267"/>
      <c r="L31" s="267"/>
      <c r="M31" s="267"/>
      <c r="N31" s="267"/>
    </row>
    <row r="32" spans="1:14" s="294" customFormat="1" ht="30" customHeight="1">
      <c r="A32" s="295">
        <v>20</v>
      </c>
      <c r="B32" s="306" t="s">
        <v>919</v>
      </c>
      <c r="C32" s="309">
        <v>30</v>
      </c>
      <c r="D32" s="308" t="s">
        <v>30</v>
      </c>
      <c r="E32" s="422"/>
      <c r="F32" s="423">
        <f aca="true" t="shared" si="2" ref="F32:F40">C32*E32</f>
        <v>0</v>
      </c>
      <c r="H32" s="267"/>
      <c r="I32" s="267"/>
      <c r="J32" s="267"/>
      <c r="K32" s="267"/>
      <c r="L32" s="267"/>
      <c r="M32" s="267"/>
      <c r="N32" s="267"/>
    </row>
    <row r="33" spans="1:14" s="294" customFormat="1" ht="15" customHeight="1">
      <c r="A33" s="295">
        <v>21</v>
      </c>
      <c r="B33" s="308" t="s">
        <v>968</v>
      </c>
      <c r="C33" s="309">
        <v>10</v>
      </c>
      <c r="D33" s="308" t="s">
        <v>30</v>
      </c>
      <c r="E33" s="422"/>
      <c r="F33" s="423">
        <f>C33*E33</f>
        <v>0</v>
      </c>
      <c r="H33" s="267"/>
      <c r="I33" s="267"/>
      <c r="J33" s="267"/>
      <c r="K33" s="267"/>
      <c r="L33" s="267"/>
      <c r="M33" s="267"/>
      <c r="N33" s="267"/>
    </row>
    <row r="34" spans="1:14" s="294" customFormat="1" ht="15">
      <c r="A34" s="295">
        <v>22</v>
      </c>
      <c r="B34" s="308" t="s">
        <v>920</v>
      </c>
      <c r="C34" s="309">
        <v>30</v>
      </c>
      <c r="D34" s="308" t="s">
        <v>30</v>
      </c>
      <c r="E34" s="422"/>
      <c r="F34" s="423">
        <f t="shared" si="2"/>
        <v>0</v>
      </c>
      <c r="H34" s="267"/>
      <c r="I34" s="267"/>
      <c r="J34" s="267"/>
      <c r="K34" s="267"/>
      <c r="L34" s="267"/>
      <c r="M34" s="267"/>
      <c r="N34" s="267"/>
    </row>
    <row r="35" spans="1:14" s="294" customFormat="1" ht="15">
      <c r="A35" s="295">
        <v>23</v>
      </c>
      <c r="B35" s="308" t="s">
        <v>921</v>
      </c>
      <c r="C35" s="309">
        <v>28</v>
      </c>
      <c r="D35" s="308" t="s">
        <v>30</v>
      </c>
      <c r="E35" s="422"/>
      <c r="F35" s="423">
        <f t="shared" si="2"/>
        <v>0</v>
      </c>
      <c r="H35" s="267"/>
      <c r="I35" s="267"/>
      <c r="J35" s="267"/>
      <c r="K35" s="267"/>
      <c r="L35" s="267"/>
      <c r="M35" s="267"/>
      <c r="N35" s="267"/>
    </row>
    <row r="36" spans="1:14" s="294" customFormat="1" ht="15">
      <c r="A36" s="295">
        <v>24</v>
      </c>
      <c r="B36" s="308" t="s">
        <v>922</v>
      </c>
      <c r="C36" s="309">
        <v>88</v>
      </c>
      <c r="D36" s="308" t="s">
        <v>30</v>
      </c>
      <c r="E36" s="422"/>
      <c r="F36" s="423">
        <f t="shared" si="2"/>
        <v>0</v>
      </c>
      <c r="H36" s="267"/>
      <c r="I36" s="267"/>
      <c r="J36" s="267"/>
      <c r="K36" s="267"/>
      <c r="L36" s="267"/>
      <c r="M36" s="267"/>
      <c r="N36" s="267"/>
    </row>
    <row r="37" spans="1:14" s="294" customFormat="1" ht="30">
      <c r="A37" s="295">
        <v>25</v>
      </c>
      <c r="B37" s="303" t="s">
        <v>923</v>
      </c>
      <c r="C37" s="307">
        <v>34</v>
      </c>
      <c r="D37" s="308" t="s">
        <v>37</v>
      </c>
      <c r="E37" s="422"/>
      <c r="F37" s="423">
        <f t="shared" si="2"/>
        <v>0</v>
      </c>
      <c r="H37" s="267"/>
      <c r="I37" s="267"/>
      <c r="J37" s="267"/>
      <c r="K37" s="267"/>
      <c r="L37" s="267"/>
      <c r="M37" s="267"/>
      <c r="N37" s="267"/>
    </row>
    <row r="38" spans="1:14" s="294" customFormat="1" ht="15" customHeight="1">
      <c r="A38" s="295">
        <v>26</v>
      </c>
      <c r="B38" s="303" t="s">
        <v>969</v>
      </c>
      <c r="C38" s="307">
        <v>6</v>
      </c>
      <c r="D38" s="308" t="s">
        <v>37</v>
      </c>
      <c r="E38" s="422"/>
      <c r="F38" s="423">
        <f t="shared" si="2"/>
        <v>0</v>
      </c>
      <c r="H38" s="267"/>
      <c r="I38" s="267"/>
      <c r="J38" s="267"/>
      <c r="K38" s="267"/>
      <c r="L38" s="267"/>
      <c r="M38" s="267"/>
      <c r="N38" s="267"/>
    </row>
    <row r="39" spans="1:14" s="294" customFormat="1" ht="30">
      <c r="A39" s="295">
        <v>27</v>
      </c>
      <c r="B39" s="303" t="s">
        <v>970</v>
      </c>
      <c r="C39" s="307">
        <v>2</v>
      </c>
      <c r="D39" s="308" t="s">
        <v>37</v>
      </c>
      <c r="E39" s="422"/>
      <c r="F39" s="423">
        <f t="shared" si="2"/>
        <v>0</v>
      </c>
      <c r="H39" s="267"/>
      <c r="I39" s="267"/>
      <c r="J39" s="267"/>
      <c r="K39" s="267"/>
      <c r="L39" s="267"/>
      <c r="M39" s="267"/>
      <c r="N39" s="267"/>
    </row>
    <row r="40" spans="1:14" s="294" customFormat="1" ht="15">
      <c r="A40" s="295">
        <v>28</v>
      </c>
      <c r="B40" s="303" t="s">
        <v>924</v>
      </c>
      <c r="C40" s="307">
        <v>2</v>
      </c>
      <c r="D40" s="308" t="s">
        <v>37</v>
      </c>
      <c r="E40" s="422"/>
      <c r="F40" s="423">
        <f t="shared" si="2"/>
        <v>0</v>
      </c>
      <c r="H40" s="267"/>
      <c r="I40" s="267"/>
      <c r="J40" s="267"/>
      <c r="K40" s="267"/>
      <c r="L40" s="267"/>
      <c r="M40" s="267"/>
      <c r="N40" s="267"/>
    </row>
    <row r="41" spans="1:14" s="294" customFormat="1" ht="15">
      <c r="A41" s="295"/>
      <c r="B41" s="310" t="s">
        <v>925</v>
      </c>
      <c r="C41" s="307"/>
      <c r="D41" s="308"/>
      <c r="E41" s="422"/>
      <c r="F41" s="423"/>
      <c r="H41" s="267"/>
      <c r="I41" s="267"/>
      <c r="J41" s="267"/>
      <c r="K41" s="267"/>
      <c r="L41" s="267"/>
      <c r="M41" s="267"/>
      <c r="N41" s="267"/>
    </row>
    <row r="42" spans="1:14" s="294" customFormat="1" ht="30">
      <c r="A42" s="295">
        <v>29</v>
      </c>
      <c r="B42" s="303" t="s">
        <v>926</v>
      </c>
      <c r="C42" s="309">
        <v>30</v>
      </c>
      <c r="D42" s="308" t="s">
        <v>30</v>
      </c>
      <c r="E42" s="422"/>
      <c r="F42" s="423">
        <f>C42*E42</f>
        <v>0</v>
      </c>
      <c r="H42" s="267"/>
      <c r="I42" s="267"/>
      <c r="J42" s="267"/>
      <c r="K42" s="267"/>
      <c r="L42" s="267"/>
      <c r="M42" s="267"/>
      <c r="N42" s="267"/>
    </row>
    <row r="43" spans="1:14" s="294" customFormat="1" ht="15">
      <c r="A43" s="295">
        <v>30</v>
      </c>
      <c r="B43" s="308" t="s">
        <v>971</v>
      </c>
      <c r="C43" s="309">
        <v>10</v>
      </c>
      <c r="D43" s="308" t="s">
        <v>30</v>
      </c>
      <c r="E43" s="422"/>
      <c r="F43" s="423">
        <f>C43*E43</f>
        <v>0</v>
      </c>
      <c r="H43" s="267"/>
      <c r="I43" s="267"/>
      <c r="J43" s="267"/>
      <c r="K43" s="267"/>
      <c r="L43" s="267"/>
      <c r="M43" s="267"/>
      <c r="N43" s="267"/>
    </row>
    <row r="44" spans="1:14" s="294" customFormat="1" ht="15">
      <c r="A44" s="295">
        <v>31</v>
      </c>
      <c r="B44" s="308" t="s">
        <v>927</v>
      </c>
      <c r="C44" s="309">
        <v>30</v>
      </c>
      <c r="D44" s="311" t="s">
        <v>30</v>
      </c>
      <c r="E44" s="422"/>
      <c r="F44" s="423">
        <f>C44*E44</f>
        <v>0</v>
      </c>
      <c r="H44" s="267"/>
      <c r="I44" s="267"/>
      <c r="J44" s="267"/>
      <c r="K44" s="267"/>
      <c r="L44" s="267"/>
      <c r="M44" s="267"/>
      <c r="N44" s="267"/>
    </row>
    <row r="45" spans="1:14" s="294" customFormat="1" ht="15">
      <c r="A45" s="295">
        <v>32</v>
      </c>
      <c r="B45" s="308" t="s">
        <v>972</v>
      </c>
      <c r="C45" s="309">
        <v>14</v>
      </c>
      <c r="D45" s="311" t="s">
        <v>30</v>
      </c>
      <c r="E45" s="422"/>
      <c r="F45" s="423">
        <f>C45*E45</f>
        <v>0</v>
      </c>
      <c r="H45" s="267"/>
      <c r="I45" s="267"/>
      <c r="J45" s="267"/>
      <c r="K45" s="267"/>
      <c r="L45" s="267"/>
      <c r="M45" s="267"/>
      <c r="N45" s="267"/>
    </row>
    <row r="46" spans="1:14" s="294" customFormat="1" ht="30">
      <c r="A46" s="295">
        <v>33</v>
      </c>
      <c r="B46" s="306" t="s">
        <v>928</v>
      </c>
      <c r="C46" s="309">
        <v>14</v>
      </c>
      <c r="D46" s="311" t="s">
        <v>30</v>
      </c>
      <c r="E46" s="422"/>
      <c r="F46" s="423">
        <f>C46*E46</f>
        <v>0</v>
      </c>
      <c r="H46" s="267"/>
      <c r="I46" s="267"/>
      <c r="J46" s="267"/>
      <c r="K46" s="267"/>
      <c r="L46" s="267"/>
      <c r="M46" s="267"/>
      <c r="N46" s="267"/>
    </row>
    <row r="47" spans="1:14" s="294" customFormat="1" ht="15">
      <c r="A47" s="295"/>
      <c r="B47" s="310" t="s">
        <v>929</v>
      </c>
      <c r="C47" s="307"/>
      <c r="D47" s="308"/>
      <c r="E47" s="422"/>
      <c r="F47" s="423"/>
      <c r="H47" s="267"/>
      <c r="I47" s="267"/>
      <c r="J47" s="267"/>
      <c r="K47" s="267"/>
      <c r="L47" s="267"/>
      <c r="M47" s="267"/>
      <c r="N47" s="267"/>
    </row>
    <row r="48" spans="1:14" s="294" customFormat="1" ht="45">
      <c r="A48" s="295">
        <v>34</v>
      </c>
      <c r="B48" s="303" t="s">
        <v>930</v>
      </c>
      <c r="C48" s="307">
        <v>42</v>
      </c>
      <c r="D48" s="308" t="s">
        <v>37</v>
      </c>
      <c r="E48" s="422"/>
      <c r="F48" s="423">
        <f>C48*E48</f>
        <v>0</v>
      </c>
      <c r="H48" s="267"/>
      <c r="I48" s="267"/>
      <c r="J48" s="267"/>
      <c r="K48" s="267"/>
      <c r="L48" s="267"/>
      <c r="M48" s="267"/>
      <c r="N48" s="267"/>
    </row>
    <row r="49" spans="1:14" s="294" customFormat="1" ht="45">
      <c r="A49" s="295">
        <v>35</v>
      </c>
      <c r="B49" s="303" t="s">
        <v>931</v>
      </c>
      <c r="C49" s="307">
        <v>2</v>
      </c>
      <c r="D49" s="308" t="s">
        <v>37</v>
      </c>
      <c r="E49" s="422"/>
      <c r="F49" s="423">
        <f>C49*E49</f>
        <v>0</v>
      </c>
      <c r="H49" s="267"/>
      <c r="I49" s="267"/>
      <c r="J49" s="267"/>
      <c r="K49" s="267"/>
      <c r="L49" s="267"/>
      <c r="M49" s="267"/>
      <c r="N49" s="267"/>
    </row>
    <row r="50" spans="1:14" s="294" customFormat="1" ht="45">
      <c r="A50" s="295">
        <v>36</v>
      </c>
      <c r="B50" s="303" t="s">
        <v>932</v>
      </c>
      <c r="C50" s="307">
        <v>12</v>
      </c>
      <c r="D50" s="308" t="s">
        <v>37</v>
      </c>
      <c r="E50" s="422"/>
      <c r="F50" s="423">
        <f>C50*E50</f>
        <v>0</v>
      </c>
      <c r="H50" s="267"/>
      <c r="I50" s="267"/>
      <c r="J50" s="267"/>
      <c r="K50" s="267"/>
      <c r="L50" s="267"/>
      <c r="M50" s="267"/>
      <c r="N50" s="267"/>
    </row>
    <row r="51" spans="1:14" s="294" customFormat="1" ht="30">
      <c r="A51" s="295">
        <v>37</v>
      </c>
      <c r="B51" s="303" t="s">
        <v>933</v>
      </c>
      <c r="C51" s="309">
        <v>1</v>
      </c>
      <c r="D51" s="308" t="s">
        <v>17</v>
      </c>
      <c r="E51" s="422"/>
      <c r="F51" s="423">
        <f>C51*E51</f>
        <v>0</v>
      </c>
      <c r="H51" s="267"/>
      <c r="I51" s="267"/>
      <c r="J51" s="267"/>
      <c r="K51" s="267"/>
      <c r="L51" s="267"/>
      <c r="M51" s="267"/>
      <c r="N51" s="267"/>
    </row>
    <row r="52" spans="1:14" s="294" customFormat="1" ht="15">
      <c r="A52" s="295"/>
      <c r="B52" s="305" t="s">
        <v>100</v>
      </c>
      <c r="C52" s="309"/>
      <c r="D52" s="311"/>
      <c r="E52" s="422"/>
      <c r="F52" s="423"/>
      <c r="H52" s="267"/>
      <c r="I52" s="267"/>
      <c r="J52" s="267"/>
      <c r="K52" s="267"/>
      <c r="L52" s="267"/>
      <c r="M52" s="267"/>
      <c r="N52" s="267"/>
    </row>
    <row r="53" spans="1:14" s="294" customFormat="1" ht="30">
      <c r="A53" s="295">
        <v>38</v>
      </c>
      <c r="B53" s="303" t="s">
        <v>958</v>
      </c>
      <c r="C53" s="309">
        <v>4</v>
      </c>
      <c r="D53" s="311" t="s">
        <v>37</v>
      </c>
      <c r="E53" s="422"/>
      <c r="F53" s="423">
        <f aca="true" t="shared" si="3" ref="F53:F59">C53*E53</f>
        <v>0</v>
      </c>
      <c r="H53" s="267"/>
      <c r="I53" s="267"/>
      <c r="J53" s="267"/>
      <c r="K53" s="267"/>
      <c r="L53" s="267"/>
      <c r="M53" s="267"/>
      <c r="N53" s="267"/>
    </row>
    <row r="54" spans="1:14" s="294" customFormat="1" ht="30">
      <c r="A54" s="295">
        <v>39</v>
      </c>
      <c r="B54" s="303" t="s">
        <v>934</v>
      </c>
      <c r="C54" s="309">
        <v>1</v>
      </c>
      <c r="D54" s="311" t="s">
        <v>37</v>
      </c>
      <c r="E54" s="422"/>
      <c r="F54" s="423">
        <f t="shared" si="3"/>
        <v>0</v>
      </c>
      <c r="H54" s="267"/>
      <c r="I54" s="267"/>
      <c r="J54" s="267"/>
      <c r="K54" s="267"/>
      <c r="L54" s="267"/>
      <c r="M54" s="267"/>
      <c r="N54" s="267"/>
    </row>
    <row r="55" spans="1:14" s="294" customFormat="1" ht="30">
      <c r="A55" s="295">
        <v>40</v>
      </c>
      <c r="B55" s="303" t="s">
        <v>973</v>
      </c>
      <c r="C55" s="309">
        <v>1</v>
      </c>
      <c r="D55" s="311" t="s">
        <v>37</v>
      </c>
      <c r="E55" s="422"/>
      <c r="F55" s="423">
        <f t="shared" si="3"/>
        <v>0</v>
      </c>
      <c r="H55" s="267"/>
      <c r="I55" s="267"/>
      <c r="J55" s="267"/>
      <c r="K55" s="267"/>
      <c r="L55" s="267"/>
      <c r="M55" s="267"/>
      <c r="N55" s="267"/>
    </row>
    <row r="56" spans="1:14" s="294" customFormat="1" ht="30">
      <c r="A56" s="295">
        <v>41</v>
      </c>
      <c r="B56" s="303" t="s">
        <v>937</v>
      </c>
      <c r="C56" s="309">
        <v>1</v>
      </c>
      <c r="D56" s="311" t="s">
        <v>37</v>
      </c>
      <c r="E56" s="422"/>
      <c r="F56" s="423">
        <f t="shared" si="3"/>
        <v>0</v>
      </c>
      <c r="H56" s="267"/>
      <c r="I56" s="267"/>
      <c r="J56" s="267"/>
      <c r="K56" s="267"/>
      <c r="L56" s="267"/>
      <c r="M56" s="267"/>
      <c r="N56" s="267"/>
    </row>
    <row r="57" spans="1:14" s="294" customFormat="1" ht="30">
      <c r="A57" s="295">
        <v>42</v>
      </c>
      <c r="B57" s="303" t="s">
        <v>936</v>
      </c>
      <c r="C57" s="309">
        <v>1</v>
      </c>
      <c r="D57" s="311" t="s">
        <v>17</v>
      </c>
      <c r="E57" s="422"/>
      <c r="F57" s="423">
        <f t="shared" si="3"/>
        <v>0</v>
      </c>
      <c r="H57" s="267"/>
      <c r="I57" s="267"/>
      <c r="J57" s="267"/>
      <c r="K57" s="267"/>
      <c r="L57" s="267"/>
      <c r="M57" s="267"/>
      <c r="N57" s="267"/>
    </row>
    <row r="58" spans="1:14" s="294" customFormat="1" ht="30">
      <c r="A58" s="295">
        <v>43</v>
      </c>
      <c r="B58" s="303" t="s">
        <v>960</v>
      </c>
      <c r="C58" s="309">
        <v>3</v>
      </c>
      <c r="D58" s="311" t="s">
        <v>37</v>
      </c>
      <c r="E58" s="422"/>
      <c r="F58" s="423">
        <f t="shared" si="3"/>
        <v>0</v>
      </c>
      <c r="H58" s="267"/>
      <c r="I58" s="267"/>
      <c r="J58" s="267"/>
      <c r="K58" s="267"/>
      <c r="L58" s="267"/>
      <c r="M58" s="267"/>
      <c r="N58" s="267"/>
    </row>
    <row r="59" spans="1:14" s="294" customFormat="1" ht="30">
      <c r="A59" s="295">
        <v>44</v>
      </c>
      <c r="B59" s="303" t="s">
        <v>974</v>
      </c>
      <c r="C59" s="309">
        <v>8</v>
      </c>
      <c r="D59" s="311" t="s">
        <v>30</v>
      </c>
      <c r="E59" s="422"/>
      <c r="F59" s="423">
        <f t="shared" si="3"/>
        <v>0</v>
      </c>
      <c r="H59" s="267"/>
      <c r="I59" s="267"/>
      <c r="J59" s="267"/>
      <c r="K59" s="267"/>
      <c r="L59" s="267"/>
      <c r="M59" s="267"/>
      <c r="N59" s="267"/>
    </row>
    <row r="60" spans="1:6" ht="15">
      <c r="A60" s="295"/>
      <c r="B60" s="305" t="s">
        <v>944</v>
      </c>
      <c r="C60" s="309"/>
      <c r="D60" s="308"/>
      <c r="E60" s="422"/>
      <c r="F60" s="423"/>
    </row>
    <row r="61" spans="1:6" ht="45">
      <c r="A61" s="295">
        <v>45</v>
      </c>
      <c r="B61" s="303" t="s">
        <v>945</v>
      </c>
      <c r="C61" s="309">
        <v>14</v>
      </c>
      <c r="D61" s="308" t="s">
        <v>30</v>
      </c>
      <c r="E61" s="422"/>
      <c r="F61" s="423">
        <f aca="true" t="shared" si="4" ref="F61:F66">C61*E61</f>
        <v>0</v>
      </c>
    </row>
    <row r="62" spans="1:6" ht="45">
      <c r="A62" s="295">
        <v>46</v>
      </c>
      <c r="B62" s="303" t="s">
        <v>946</v>
      </c>
      <c r="C62" s="309">
        <v>22</v>
      </c>
      <c r="D62" s="308" t="s">
        <v>37</v>
      </c>
      <c r="E62" s="422"/>
      <c r="F62" s="423">
        <f t="shared" si="4"/>
        <v>0</v>
      </c>
    </row>
    <row r="63" spans="1:6" ht="27.75">
      <c r="A63" s="295">
        <v>47</v>
      </c>
      <c r="B63" s="303" t="s">
        <v>947</v>
      </c>
      <c r="C63" s="309">
        <v>88</v>
      </c>
      <c r="D63" s="308" t="s">
        <v>30</v>
      </c>
      <c r="E63" s="422"/>
      <c r="F63" s="423">
        <f t="shared" si="4"/>
        <v>0</v>
      </c>
    </row>
    <row r="64" spans="1:6" s="294" customFormat="1" ht="15">
      <c r="A64" s="295">
        <v>48</v>
      </c>
      <c r="B64" s="308" t="s">
        <v>948</v>
      </c>
      <c r="C64" s="307">
        <v>1</v>
      </c>
      <c r="D64" s="304" t="s">
        <v>37</v>
      </c>
      <c r="E64" s="422"/>
      <c r="F64" s="423">
        <f t="shared" si="4"/>
        <v>0</v>
      </c>
    </row>
    <row r="65" spans="1:6" s="294" customFormat="1" ht="15">
      <c r="A65" s="295">
        <v>49</v>
      </c>
      <c r="B65" s="308" t="s">
        <v>949</v>
      </c>
      <c r="C65" s="307">
        <v>2</v>
      </c>
      <c r="D65" s="304" t="s">
        <v>37</v>
      </c>
      <c r="E65" s="422"/>
      <c r="F65" s="423">
        <f t="shared" si="4"/>
        <v>0</v>
      </c>
    </row>
    <row r="66" spans="1:6" s="294" customFormat="1" ht="15.75" thickBot="1">
      <c r="A66" s="312">
        <v>50</v>
      </c>
      <c r="B66" s="313" t="s">
        <v>950</v>
      </c>
      <c r="C66" s="314">
        <v>1</v>
      </c>
      <c r="D66" s="313" t="s">
        <v>17</v>
      </c>
      <c r="E66" s="424"/>
      <c r="F66" s="425">
        <f t="shared" si="4"/>
        <v>0</v>
      </c>
    </row>
    <row r="67" spans="1:14" s="294" customFormat="1" ht="15" customHeight="1">
      <c r="A67" s="471" t="s">
        <v>951</v>
      </c>
      <c r="B67" s="472"/>
      <c r="C67" s="472"/>
      <c r="D67" s="472"/>
      <c r="E67" s="472"/>
      <c r="F67" s="472"/>
      <c r="H67" s="267"/>
      <c r="I67" s="267"/>
      <c r="J67" s="267"/>
      <c r="K67" s="267"/>
      <c r="L67" s="267"/>
      <c r="M67" s="267"/>
      <c r="N67" s="267"/>
    </row>
    <row r="68" spans="1:6" ht="15">
      <c r="A68" s="472"/>
      <c r="B68" s="472"/>
      <c r="C68" s="472"/>
      <c r="D68" s="472"/>
      <c r="E68" s="472"/>
      <c r="F68" s="472"/>
    </row>
    <row r="69" spans="1:14" s="294" customFormat="1" ht="15">
      <c r="A69" s="267"/>
      <c r="B69" s="267"/>
      <c r="C69" s="316"/>
      <c r="D69" s="267"/>
      <c r="E69" s="267"/>
      <c r="F69" s="267"/>
      <c r="H69" s="267"/>
      <c r="I69" s="267"/>
      <c r="J69" s="267"/>
      <c r="K69" s="267"/>
      <c r="L69" s="267"/>
      <c r="M69" s="267"/>
      <c r="N69" s="267"/>
    </row>
    <row r="70" spans="1:14" s="294" customFormat="1" ht="15" customHeight="1">
      <c r="A70" s="267"/>
      <c r="B70" s="267"/>
      <c r="C70" s="316"/>
      <c r="D70" s="267"/>
      <c r="E70" s="267"/>
      <c r="F70" s="267"/>
      <c r="H70" s="267"/>
      <c r="I70" s="267"/>
      <c r="J70" s="267"/>
      <c r="K70" s="267"/>
      <c r="L70" s="267"/>
      <c r="M70" s="267"/>
      <c r="N70" s="267"/>
    </row>
    <row r="71" spans="1:14" s="294" customFormat="1" ht="15">
      <c r="A71" s="267"/>
      <c r="B71" s="267"/>
      <c r="C71" s="316"/>
      <c r="D71" s="267"/>
      <c r="E71" s="267"/>
      <c r="F71" s="267"/>
      <c r="H71" s="267"/>
      <c r="I71" s="267"/>
      <c r="J71" s="267"/>
      <c r="K71" s="267"/>
      <c r="L71" s="267"/>
      <c r="M71" s="267"/>
      <c r="N71" s="267"/>
    </row>
    <row r="72" spans="1:14" s="294" customFormat="1" ht="15" customHeight="1">
      <c r="A72" s="267"/>
      <c r="B72" s="267"/>
      <c r="C72" s="316"/>
      <c r="D72" s="267"/>
      <c r="E72" s="267"/>
      <c r="F72" s="267"/>
      <c r="H72" s="267"/>
      <c r="I72" s="267"/>
      <c r="J72" s="267"/>
      <c r="K72" s="267"/>
      <c r="L72" s="267"/>
      <c r="M72" s="267"/>
      <c r="N72" s="267"/>
    </row>
    <row r="73" spans="1:14" s="294" customFormat="1" ht="15">
      <c r="A73" s="267"/>
      <c r="B73" s="267"/>
      <c r="C73" s="316"/>
      <c r="D73" s="267"/>
      <c r="E73" s="267"/>
      <c r="F73" s="267"/>
      <c r="H73" s="267"/>
      <c r="I73" s="267"/>
      <c r="J73" s="267"/>
      <c r="K73" s="267"/>
      <c r="L73" s="267"/>
      <c r="M73" s="267"/>
      <c r="N73" s="267"/>
    </row>
    <row r="74" spans="1:14" s="294" customFormat="1" ht="15">
      <c r="A74" s="267"/>
      <c r="B74" s="267"/>
      <c r="C74" s="316"/>
      <c r="D74" s="267"/>
      <c r="E74" s="267"/>
      <c r="F74" s="267"/>
      <c r="H74" s="267"/>
      <c r="I74" s="267"/>
      <c r="J74" s="267"/>
      <c r="K74" s="267"/>
      <c r="L74" s="267"/>
      <c r="M74" s="267"/>
      <c r="N74" s="267"/>
    </row>
    <row r="75" spans="1:14" s="294" customFormat="1" ht="15">
      <c r="A75" s="267"/>
      <c r="B75" s="267"/>
      <c r="C75" s="316"/>
      <c r="D75" s="267"/>
      <c r="E75" s="267"/>
      <c r="F75" s="267"/>
      <c r="H75" s="267"/>
      <c r="I75" s="267"/>
      <c r="J75" s="267"/>
      <c r="K75" s="267"/>
      <c r="L75" s="267"/>
      <c r="M75" s="267"/>
      <c r="N75" s="267"/>
    </row>
    <row r="76" spans="1:14" s="294" customFormat="1" ht="15">
      <c r="A76" s="267"/>
      <c r="B76" s="267"/>
      <c r="C76" s="316"/>
      <c r="D76" s="267"/>
      <c r="E76" s="267"/>
      <c r="F76" s="267"/>
      <c r="H76" s="267"/>
      <c r="I76" s="267"/>
      <c r="J76" s="267"/>
      <c r="K76" s="267"/>
      <c r="L76" s="267"/>
      <c r="M76" s="267"/>
      <c r="N76" s="267"/>
    </row>
    <row r="78" spans="1:14" s="294" customFormat="1" ht="15">
      <c r="A78" s="267"/>
      <c r="B78" s="267"/>
      <c r="C78" s="316"/>
      <c r="D78" s="267"/>
      <c r="E78" s="267"/>
      <c r="F78" s="267"/>
      <c r="H78" s="267"/>
      <c r="I78" s="267"/>
      <c r="J78" s="267"/>
      <c r="K78" s="267"/>
      <c r="L78" s="267"/>
      <c r="M78" s="267"/>
      <c r="N78" s="267"/>
    </row>
    <row r="79" spans="1:14" s="294" customFormat="1" ht="15">
      <c r="A79" s="267"/>
      <c r="B79" s="267"/>
      <c r="C79" s="316"/>
      <c r="D79" s="267"/>
      <c r="E79" s="267"/>
      <c r="F79" s="267"/>
      <c r="H79" s="267"/>
      <c r="I79" s="267"/>
      <c r="J79" s="267"/>
      <c r="K79" s="267"/>
      <c r="L79" s="267"/>
      <c r="M79" s="267"/>
      <c r="N79" s="267"/>
    </row>
    <row r="80" spans="1:14" s="294" customFormat="1" ht="15">
      <c r="A80" s="267"/>
      <c r="B80" s="267"/>
      <c r="C80" s="316"/>
      <c r="D80" s="267"/>
      <c r="E80" s="267"/>
      <c r="F80" s="267"/>
      <c r="H80" s="267"/>
      <c r="I80" s="267"/>
      <c r="J80" s="267"/>
      <c r="K80" s="267"/>
      <c r="L80" s="267"/>
      <c r="M80" s="267"/>
      <c r="N80" s="267"/>
    </row>
    <row r="81" ht="15" customHeight="1"/>
    <row r="82" spans="1:14" s="294" customFormat="1" ht="15">
      <c r="A82" s="267"/>
      <c r="B82" s="267"/>
      <c r="C82" s="316"/>
      <c r="D82" s="267"/>
      <c r="E82" s="267"/>
      <c r="F82" s="267"/>
      <c r="H82" s="267"/>
      <c r="I82" s="267"/>
      <c r="J82" s="267"/>
      <c r="K82" s="267"/>
      <c r="L82" s="267"/>
      <c r="M82" s="267"/>
      <c r="N82" s="267"/>
    </row>
    <row r="83" spans="1:14" s="294" customFormat="1" ht="15">
      <c r="A83" s="267"/>
      <c r="B83" s="267"/>
      <c r="C83" s="316"/>
      <c r="D83" s="267"/>
      <c r="E83" s="267"/>
      <c r="F83" s="267"/>
      <c r="H83" s="267"/>
      <c r="I83" s="267"/>
      <c r="J83" s="267"/>
      <c r="K83" s="267"/>
      <c r="L83" s="267"/>
      <c r="M83" s="267"/>
      <c r="N83" s="267"/>
    </row>
    <row r="90" ht="15" customHeight="1"/>
  </sheetData>
  <sheetProtection/>
  <mergeCells count="11">
    <mergeCell ref="E6:F6"/>
    <mergeCell ref="C7:D7"/>
    <mergeCell ref="E7:F7"/>
    <mergeCell ref="A9:F9"/>
    <mergeCell ref="A67:F68"/>
    <mergeCell ref="A1:F1"/>
    <mergeCell ref="C4:D4"/>
    <mergeCell ref="E4:F4"/>
    <mergeCell ref="C5:D5"/>
    <mergeCell ref="E5:F5"/>
    <mergeCell ref="C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&amp;CStránka &amp;P z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6"/>
  <sheetViews>
    <sheetView view="pageBreakPreview" zoomScale="90" zoomScaleNormal="90" zoomScaleSheetLayoutView="90" zoomScalePageLayoutView="0" workbookViewId="0" topLeftCell="A1">
      <selection activeCell="A1" sqref="A1:F1"/>
    </sheetView>
  </sheetViews>
  <sheetFormatPr defaultColWidth="9.00390625" defaultRowHeight="12.75"/>
  <cols>
    <col min="1" max="1" width="21.375" style="267" customWidth="1"/>
    <col min="2" max="2" width="62.625" style="267" customWidth="1"/>
    <col min="3" max="3" width="9.125" style="316" customWidth="1"/>
    <col min="4" max="4" width="10.625" style="267" customWidth="1"/>
    <col min="5" max="5" width="12.75390625" style="267" customWidth="1"/>
    <col min="6" max="6" width="13.625" style="267" customWidth="1"/>
    <col min="7" max="7" width="9.125" style="267" customWidth="1"/>
    <col min="8" max="8" width="11.00390625" style="267" customWidth="1"/>
    <col min="9" max="9" width="9.375" style="267" customWidth="1"/>
    <col min="10" max="12" width="9.125" style="267" customWidth="1"/>
    <col min="13" max="13" width="11.25390625" style="267" customWidth="1"/>
    <col min="14" max="14" width="10.625" style="267" customWidth="1"/>
    <col min="15" max="16384" width="9.125" style="267" customWidth="1"/>
  </cols>
  <sheetData>
    <row r="1" spans="1:6" ht="18.75" customHeight="1" thickBot="1">
      <c r="A1" s="460" t="s">
        <v>985</v>
      </c>
      <c r="B1" s="461"/>
      <c r="C1" s="461"/>
      <c r="D1" s="461"/>
      <c r="E1" s="461"/>
      <c r="F1" s="462"/>
    </row>
    <row r="2" spans="1:6" ht="17.25" customHeight="1" thickBot="1">
      <c r="A2" s="268" t="s">
        <v>889</v>
      </c>
      <c r="B2" s="269" t="s">
        <v>989</v>
      </c>
      <c r="C2" s="270"/>
      <c r="D2" s="271"/>
      <c r="E2" s="270"/>
      <c r="F2" s="272"/>
    </row>
    <row r="3" spans="1:6" ht="15.75" thickBot="1">
      <c r="A3" s="268" t="s">
        <v>890</v>
      </c>
      <c r="B3" s="273" t="s">
        <v>979</v>
      </c>
      <c r="C3" s="270"/>
      <c r="D3" s="271"/>
      <c r="E3" s="274"/>
      <c r="F3" s="272"/>
    </row>
    <row r="4" spans="1:6" ht="16.5" customHeight="1" thickBot="1">
      <c r="A4" s="275" t="s">
        <v>891</v>
      </c>
      <c r="B4" s="276" t="s">
        <v>892</v>
      </c>
      <c r="C4" s="463" t="s">
        <v>893</v>
      </c>
      <c r="D4" s="464"/>
      <c r="E4" s="463" t="s">
        <v>894</v>
      </c>
      <c r="F4" s="464"/>
    </row>
    <row r="5" spans="1:6" ht="26.25" customHeight="1" thickBot="1">
      <c r="A5" s="277" t="s">
        <v>895</v>
      </c>
      <c r="B5" s="278">
        <f>SUM(F10:F59)</f>
        <v>0</v>
      </c>
      <c r="C5" s="458" t="s">
        <v>896</v>
      </c>
      <c r="D5" s="459"/>
      <c r="E5" s="463" t="s">
        <v>897</v>
      </c>
      <c r="F5" s="464"/>
    </row>
    <row r="6" spans="1:6" ht="20.25" customHeight="1" thickBot="1">
      <c r="A6" s="279" t="s">
        <v>1152</v>
      </c>
      <c r="B6" s="280">
        <f>B5*0.15</f>
        <v>0</v>
      </c>
      <c r="C6" s="458" t="s">
        <v>898</v>
      </c>
      <c r="D6" s="459"/>
      <c r="E6" s="463" t="s">
        <v>980</v>
      </c>
      <c r="F6" s="464"/>
    </row>
    <row r="7" spans="1:6" ht="18" customHeight="1" thickBot="1">
      <c r="A7" s="277" t="s">
        <v>899</v>
      </c>
      <c r="B7" s="278">
        <f>B5+B6</f>
        <v>0</v>
      </c>
      <c r="C7" s="458" t="s">
        <v>10</v>
      </c>
      <c r="D7" s="459"/>
      <c r="E7" s="466">
        <v>41607</v>
      </c>
      <c r="F7" s="464"/>
    </row>
    <row r="8" spans="1:6" ht="15.75" thickBot="1">
      <c r="A8" s="281" t="s">
        <v>900</v>
      </c>
      <c r="B8" s="282" t="s">
        <v>901</v>
      </c>
      <c r="C8" s="283" t="s">
        <v>13</v>
      </c>
      <c r="D8" s="284" t="s">
        <v>810</v>
      </c>
      <c r="E8" s="285" t="s">
        <v>902</v>
      </c>
      <c r="F8" s="286" t="s">
        <v>903</v>
      </c>
    </row>
    <row r="9" spans="1:14" s="287" customFormat="1" ht="21.75" thickBot="1">
      <c r="A9" s="468" t="s">
        <v>956</v>
      </c>
      <c r="B9" s="469"/>
      <c r="C9" s="469"/>
      <c r="D9" s="469"/>
      <c r="E9" s="469"/>
      <c r="F9" s="470"/>
      <c r="H9" s="267"/>
      <c r="I9" s="267"/>
      <c r="J9" s="267"/>
      <c r="K9" s="267"/>
      <c r="L9" s="267"/>
      <c r="M9" s="267"/>
      <c r="N9" s="267"/>
    </row>
    <row r="10" spans="1:14" s="294" customFormat="1" ht="15">
      <c r="A10" s="288"/>
      <c r="B10" s="289" t="s">
        <v>24</v>
      </c>
      <c r="C10" s="290"/>
      <c r="D10" s="291"/>
      <c r="E10" s="292"/>
      <c r="F10" s="293"/>
      <c r="H10" s="267"/>
      <c r="I10" s="267"/>
      <c r="J10" s="267"/>
      <c r="K10" s="267"/>
      <c r="L10" s="267"/>
      <c r="M10" s="267"/>
      <c r="N10" s="267"/>
    </row>
    <row r="11" spans="1:14" s="294" customFormat="1" ht="45">
      <c r="A11" s="295">
        <v>1</v>
      </c>
      <c r="B11" s="296" t="s">
        <v>904</v>
      </c>
      <c r="C11" s="297">
        <v>24</v>
      </c>
      <c r="D11" s="298" t="s">
        <v>37</v>
      </c>
      <c r="E11" s="422"/>
      <c r="F11" s="423">
        <f>C11*E11</f>
        <v>0</v>
      </c>
      <c r="H11" s="267"/>
      <c r="I11" s="267"/>
      <c r="J11" s="267"/>
      <c r="K11" s="267"/>
      <c r="L11" s="267"/>
      <c r="M11" s="267"/>
      <c r="N11" s="267"/>
    </row>
    <row r="12" spans="1:14" s="294" customFormat="1" ht="30" customHeight="1">
      <c r="A12" s="295">
        <v>2</v>
      </c>
      <c r="B12" s="296" t="s">
        <v>905</v>
      </c>
      <c r="C12" s="297">
        <v>24</v>
      </c>
      <c r="D12" s="298" t="s">
        <v>37</v>
      </c>
      <c r="E12" s="422"/>
      <c r="F12" s="423">
        <f>C12*E12</f>
        <v>0</v>
      </c>
      <c r="H12" s="267"/>
      <c r="I12" s="267"/>
      <c r="J12" s="267"/>
      <c r="K12" s="267"/>
      <c r="L12" s="267"/>
      <c r="M12" s="267"/>
      <c r="N12" s="267"/>
    </row>
    <row r="13" spans="1:14" s="294" customFormat="1" ht="30">
      <c r="A13" s="295">
        <v>3</v>
      </c>
      <c r="B13" s="300" t="s">
        <v>906</v>
      </c>
      <c r="C13" s="301">
        <v>24</v>
      </c>
      <c r="D13" s="302" t="s">
        <v>37</v>
      </c>
      <c r="E13" s="422"/>
      <c r="F13" s="423">
        <f>C13*E13</f>
        <v>0</v>
      </c>
      <c r="H13" s="267"/>
      <c r="I13" s="267"/>
      <c r="J13" s="267"/>
      <c r="K13" s="267"/>
      <c r="L13" s="267"/>
      <c r="M13" s="267"/>
      <c r="N13" s="267"/>
    </row>
    <row r="14" spans="1:14" s="294" customFormat="1" ht="15">
      <c r="A14" s="295">
        <v>4</v>
      </c>
      <c r="B14" s="303" t="s">
        <v>907</v>
      </c>
      <c r="C14" s="301">
        <v>8</v>
      </c>
      <c r="D14" s="304" t="s">
        <v>37</v>
      </c>
      <c r="E14" s="422"/>
      <c r="F14" s="423">
        <f>C14*E14</f>
        <v>0</v>
      </c>
      <c r="H14" s="267"/>
      <c r="I14" s="267"/>
      <c r="J14" s="267"/>
      <c r="K14" s="267"/>
      <c r="L14" s="267"/>
      <c r="M14" s="267"/>
      <c r="N14" s="267"/>
    </row>
    <row r="15" spans="1:14" s="294" customFormat="1" ht="15">
      <c r="A15" s="295">
        <v>5</v>
      </c>
      <c r="B15" s="303" t="s">
        <v>908</v>
      </c>
      <c r="C15" s="301">
        <v>8</v>
      </c>
      <c r="D15" s="304" t="s">
        <v>37</v>
      </c>
      <c r="E15" s="422"/>
      <c r="F15" s="423">
        <f>C15*E15</f>
        <v>0</v>
      </c>
      <c r="H15" s="267"/>
      <c r="I15" s="267"/>
      <c r="J15" s="267"/>
      <c r="K15" s="267"/>
      <c r="L15" s="267"/>
      <c r="M15" s="267"/>
      <c r="N15" s="267"/>
    </row>
    <row r="16" spans="1:14" s="294" customFormat="1" ht="15">
      <c r="A16" s="295"/>
      <c r="B16" s="305" t="s">
        <v>909</v>
      </c>
      <c r="C16" s="301"/>
      <c r="D16" s="304"/>
      <c r="E16" s="422"/>
      <c r="F16" s="423"/>
      <c r="H16" s="267"/>
      <c r="I16" s="267"/>
      <c r="J16" s="267"/>
      <c r="K16" s="267"/>
      <c r="L16" s="267"/>
      <c r="M16" s="267"/>
      <c r="N16" s="267"/>
    </row>
    <row r="17" spans="1:14" s="294" customFormat="1" ht="45">
      <c r="A17" s="295">
        <v>6</v>
      </c>
      <c r="B17" s="306" t="s">
        <v>910</v>
      </c>
      <c r="C17" s="307">
        <v>2</v>
      </c>
      <c r="D17" s="304" t="s">
        <v>37</v>
      </c>
      <c r="E17" s="422"/>
      <c r="F17" s="423">
        <f aca="true" t="shared" si="0" ref="F17:F24">C17*E17</f>
        <v>0</v>
      </c>
      <c r="H17" s="267"/>
      <c r="I17" s="267"/>
      <c r="J17" s="267"/>
      <c r="K17" s="267"/>
      <c r="L17" s="267"/>
      <c r="M17" s="267"/>
      <c r="N17" s="267"/>
    </row>
    <row r="18" spans="1:14" s="294" customFormat="1" ht="15">
      <c r="A18" s="295">
        <v>7</v>
      </c>
      <c r="B18" s="308" t="s">
        <v>911</v>
      </c>
      <c r="C18" s="307">
        <v>4</v>
      </c>
      <c r="D18" s="304" t="s">
        <v>37</v>
      </c>
      <c r="E18" s="422"/>
      <c r="F18" s="423">
        <f t="shared" si="0"/>
        <v>0</v>
      </c>
      <c r="H18" s="267"/>
      <c r="I18" s="267"/>
      <c r="J18" s="267"/>
      <c r="K18" s="267"/>
      <c r="L18" s="267"/>
      <c r="M18" s="267"/>
      <c r="N18" s="267"/>
    </row>
    <row r="19" spans="1:14" s="294" customFormat="1" ht="15">
      <c r="A19" s="295">
        <v>8</v>
      </c>
      <c r="B19" s="308" t="s">
        <v>912</v>
      </c>
      <c r="C19" s="307">
        <v>2</v>
      </c>
      <c r="D19" s="304" t="s">
        <v>37</v>
      </c>
      <c r="E19" s="422"/>
      <c r="F19" s="423">
        <f t="shared" si="0"/>
        <v>0</v>
      </c>
      <c r="H19" s="267"/>
      <c r="I19" s="267"/>
      <c r="J19" s="267"/>
      <c r="K19" s="267"/>
      <c r="L19" s="267"/>
      <c r="M19" s="267"/>
      <c r="N19" s="267"/>
    </row>
    <row r="20" spans="1:14" s="294" customFormat="1" ht="15">
      <c r="A20" s="295">
        <v>9</v>
      </c>
      <c r="B20" s="308" t="s">
        <v>913</v>
      </c>
      <c r="C20" s="307">
        <v>2</v>
      </c>
      <c r="D20" s="304" t="s">
        <v>37</v>
      </c>
      <c r="E20" s="422"/>
      <c r="F20" s="423">
        <f t="shared" si="0"/>
        <v>0</v>
      </c>
      <c r="H20" s="267"/>
      <c r="I20" s="267"/>
      <c r="J20" s="267"/>
      <c r="K20" s="267"/>
      <c r="L20" s="267"/>
      <c r="M20" s="267"/>
      <c r="N20" s="267"/>
    </row>
    <row r="21" spans="1:14" s="294" customFormat="1" ht="15">
      <c r="A21" s="295">
        <v>10</v>
      </c>
      <c r="B21" s="308" t="s">
        <v>914</v>
      </c>
      <c r="C21" s="307">
        <v>2</v>
      </c>
      <c r="D21" s="304" t="s">
        <v>37</v>
      </c>
      <c r="E21" s="422"/>
      <c r="F21" s="423">
        <f t="shared" si="0"/>
        <v>0</v>
      </c>
      <c r="H21" s="267"/>
      <c r="I21" s="267"/>
      <c r="J21" s="267"/>
      <c r="K21" s="267"/>
      <c r="L21" s="267"/>
      <c r="M21" s="267"/>
      <c r="N21" s="267"/>
    </row>
    <row r="22" spans="1:14" s="294" customFormat="1" ht="15">
      <c r="A22" s="295">
        <v>11</v>
      </c>
      <c r="B22" s="308" t="s">
        <v>915</v>
      </c>
      <c r="C22" s="307">
        <v>2</v>
      </c>
      <c r="D22" s="304" t="s">
        <v>37</v>
      </c>
      <c r="E22" s="422"/>
      <c r="F22" s="423">
        <f t="shared" si="0"/>
        <v>0</v>
      </c>
      <c r="H22" s="267"/>
      <c r="I22" s="267"/>
      <c r="J22" s="267"/>
      <c r="K22" s="267"/>
      <c r="L22" s="267"/>
      <c r="M22" s="267"/>
      <c r="N22" s="267"/>
    </row>
    <row r="23" spans="1:14" s="294" customFormat="1" ht="15">
      <c r="A23" s="295">
        <v>12</v>
      </c>
      <c r="B23" s="308" t="s">
        <v>916</v>
      </c>
      <c r="C23" s="307">
        <v>2</v>
      </c>
      <c r="D23" s="304" t="s">
        <v>37</v>
      </c>
      <c r="E23" s="422"/>
      <c r="F23" s="423">
        <f t="shared" si="0"/>
        <v>0</v>
      </c>
      <c r="H23" s="267"/>
      <c r="I23" s="267"/>
      <c r="J23" s="267"/>
      <c r="K23" s="267"/>
      <c r="L23" s="267"/>
      <c r="M23" s="267"/>
      <c r="N23" s="267"/>
    </row>
    <row r="24" spans="1:14" s="294" customFormat="1" ht="15">
      <c r="A24" s="295">
        <v>13</v>
      </c>
      <c r="B24" s="308" t="s">
        <v>917</v>
      </c>
      <c r="C24" s="307">
        <v>6</v>
      </c>
      <c r="D24" s="304" t="s">
        <v>37</v>
      </c>
      <c r="E24" s="422"/>
      <c r="F24" s="423">
        <f t="shared" si="0"/>
        <v>0</v>
      </c>
      <c r="H24" s="267"/>
      <c r="I24" s="267"/>
      <c r="J24" s="267"/>
      <c r="K24" s="267"/>
      <c r="L24" s="267"/>
      <c r="M24" s="267"/>
      <c r="N24" s="267"/>
    </row>
    <row r="25" spans="1:14" s="294" customFormat="1" ht="15">
      <c r="A25" s="295">
        <v>14</v>
      </c>
      <c r="B25" s="308" t="s">
        <v>918</v>
      </c>
      <c r="C25" s="307">
        <v>2</v>
      </c>
      <c r="D25" s="304" t="s">
        <v>37</v>
      </c>
      <c r="E25" s="422"/>
      <c r="F25" s="423">
        <f>C25*E25</f>
        <v>0</v>
      </c>
      <c r="H25" s="267"/>
      <c r="I25" s="267"/>
      <c r="J25" s="267"/>
      <c r="K25" s="267"/>
      <c r="L25" s="267"/>
      <c r="M25" s="267"/>
      <c r="N25" s="267"/>
    </row>
    <row r="26" spans="1:14" s="294" customFormat="1" ht="15">
      <c r="A26" s="295"/>
      <c r="B26" s="305" t="s">
        <v>28</v>
      </c>
      <c r="C26" s="307"/>
      <c r="D26" s="304"/>
      <c r="E26" s="422"/>
      <c r="F26" s="423"/>
      <c r="H26" s="267"/>
      <c r="I26" s="267"/>
      <c r="J26" s="267"/>
      <c r="K26" s="267"/>
      <c r="L26" s="267"/>
      <c r="M26" s="267"/>
      <c r="N26" s="267"/>
    </row>
    <row r="27" spans="1:14" s="294" customFormat="1" ht="30" customHeight="1">
      <c r="A27" s="295">
        <v>15</v>
      </c>
      <c r="B27" s="306" t="s">
        <v>919</v>
      </c>
      <c r="C27" s="309">
        <v>40</v>
      </c>
      <c r="D27" s="308" t="s">
        <v>30</v>
      </c>
      <c r="E27" s="422"/>
      <c r="F27" s="423">
        <f aca="true" t="shared" si="1" ref="F27:F32">C27*E27</f>
        <v>0</v>
      </c>
      <c r="H27" s="267"/>
      <c r="I27" s="267"/>
      <c r="J27" s="267"/>
      <c r="K27" s="267"/>
      <c r="L27" s="267"/>
      <c r="M27" s="267"/>
      <c r="N27" s="267"/>
    </row>
    <row r="28" spans="1:14" s="294" customFormat="1" ht="15">
      <c r="A28" s="295">
        <v>16</v>
      </c>
      <c r="B28" s="308" t="s">
        <v>920</v>
      </c>
      <c r="C28" s="309">
        <v>44</v>
      </c>
      <c r="D28" s="308" t="s">
        <v>30</v>
      </c>
      <c r="E28" s="422"/>
      <c r="F28" s="423">
        <f t="shared" si="1"/>
        <v>0</v>
      </c>
      <c r="H28" s="267"/>
      <c r="I28" s="267"/>
      <c r="J28" s="267"/>
      <c r="K28" s="267"/>
      <c r="L28" s="267"/>
      <c r="M28" s="267"/>
      <c r="N28" s="267"/>
    </row>
    <row r="29" spans="1:14" s="294" customFormat="1" ht="15">
      <c r="A29" s="295">
        <v>17</v>
      </c>
      <c r="B29" s="308" t="s">
        <v>921</v>
      </c>
      <c r="C29" s="309">
        <v>26</v>
      </c>
      <c r="D29" s="308" t="s">
        <v>30</v>
      </c>
      <c r="E29" s="422"/>
      <c r="F29" s="423">
        <f t="shared" si="1"/>
        <v>0</v>
      </c>
      <c r="H29" s="267"/>
      <c r="I29" s="267"/>
      <c r="J29" s="267"/>
      <c r="K29" s="267"/>
      <c r="L29" s="267"/>
      <c r="M29" s="267"/>
      <c r="N29" s="267"/>
    </row>
    <row r="30" spans="1:14" s="294" customFormat="1" ht="15">
      <c r="A30" s="295">
        <v>18</v>
      </c>
      <c r="B30" s="308" t="s">
        <v>922</v>
      </c>
      <c r="C30" s="309">
        <v>116</v>
      </c>
      <c r="D30" s="308" t="s">
        <v>30</v>
      </c>
      <c r="E30" s="422"/>
      <c r="F30" s="423">
        <f t="shared" si="1"/>
        <v>0</v>
      </c>
      <c r="H30" s="267"/>
      <c r="I30" s="267"/>
      <c r="J30" s="267"/>
      <c r="K30" s="267"/>
      <c r="L30" s="267"/>
      <c r="M30" s="267"/>
      <c r="N30" s="267"/>
    </row>
    <row r="31" spans="1:14" s="294" customFormat="1" ht="30">
      <c r="A31" s="295">
        <v>19</v>
      </c>
      <c r="B31" s="303" t="s">
        <v>923</v>
      </c>
      <c r="C31" s="307">
        <v>48</v>
      </c>
      <c r="D31" s="308" t="s">
        <v>37</v>
      </c>
      <c r="E31" s="422"/>
      <c r="F31" s="423">
        <f t="shared" si="1"/>
        <v>0</v>
      </c>
      <c r="H31" s="267"/>
      <c r="I31" s="267"/>
      <c r="J31" s="267"/>
      <c r="K31" s="267"/>
      <c r="L31" s="267"/>
      <c r="M31" s="267"/>
      <c r="N31" s="267"/>
    </row>
    <row r="32" spans="1:14" s="294" customFormat="1" ht="15">
      <c r="A32" s="295">
        <v>20</v>
      </c>
      <c r="B32" s="303" t="s">
        <v>924</v>
      </c>
      <c r="C32" s="307">
        <v>2</v>
      </c>
      <c r="D32" s="308" t="s">
        <v>37</v>
      </c>
      <c r="E32" s="422"/>
      <c r="F32" s="423">
        <f t="shared" si="1"/>
        <v>0</v>
      </c>
      <c r="H32" s="267"/>
      <c r="I32" s="267"/>
      <c r="J32" s="267"/>
      <c r="K32" s="267"/>
      <c r="L32" s="267"/>
      <c r="M32" s="267"/>
      <c r="N32" s="267"/>
    </row>
    <row r="33" spans="1:14" s="294" customFormat="1" ht="15">
      <c r="A33" s="295"/>
      <c r="B33" s="310" t="s">
        <v>925</v>
      </c>
      <c r="C33" s="307"/>
      <c r="D33" s="308"/>
      <c r="E33" s="422"/>
      <c r="F33" s="423"/>
      <c r="H33" s="267"/>
      <c r="I33" s="267"/>
      <c r="J33" s="267"/>
      <c r="K33" s="267"/>
      <c r="L33" s="267"/>
      <c r="M33" s="267"/>
      <c r="N33" s="267"/>
    </row>
    <row r="34" spans="1:14" s="294" customFormat="1" ht="30">
      <c r="A34" s="295">
        <v>21</v>
      </c>
      <c r="B34" s="303" t="s">
        <v>926</v>
      </c>
      <c r="C34" s="309">
        <v>40</v>
      </c>
      <c r="D34" s="308" t="s">
        <v>30</v>
      </c>
      <c r="E34" s="422"/>
      <c r="F34" s="423">
        <f>C34*E34</f>
        <v>0</v>
      </c>
      <c r="H34" s="267"/>
      <c r="I34" s="267"/>
      <c r="J34" s="267"/>
      <c r="K34" s="267"/>
      <c r="L34" s="267"/>
      <c r="M34" s="267"/>
      <c r="N34" s="267"/>
    </row>
    <row r="35" spans="1:14" s="294" customFormat="1" ht="15">
      <c r="A35" s="295">
        <v>22</v>
      </c>
      <c r="B35" s="308" t="s">
        <v>927</v>
      </c>
      <c r="C35" s="309">
        <v>44</v>
      </c>
      <c r="D35" s="311" t="s">
        <v>30</v>
      </c>
      <c r="E35" s="422"/>
      <c r="F35" s="423">
        <f>C35*E35</f>
        <v>0</v>
      </c>
      <c r="H35" s="267"/>
      <c r="I35" s="267"/>
      <c r="J35" s="267"/>
      <c r="K35" s="267"/>
      <c r="L35" s="267"/>
      <c r="M35" s="267"/>
      <c r="N35" s="267"/>
    </row>
    <row r="36" spans="1:14" s="294" customFormat="1" ht="30">
      <c r="A36" s="295">
        <v>23</v>
      </c>
      <c r="B36" s="306" t="s">
        <v>928</v>
      </c>
      <c r="C36" s="309">
        <v>26</v>
      </c>
      <c r="D36" s="311" t="s">
        <v>30</v>
      </c>
      <c r="E36" s="422"/>
      <c r="F36" s="423">
        <f>C36*E36</f>
        <v>0</v>
      </c>
      <c r="H36" s="267"/>
      <c r="I36" s="267"/>
      <c r="J36" s="267"/>
      <c r="K36" s="267"/>
      <c r="L36" s="267"/>
      <c r="M36" s="267"/>
      <c r="N36" s="267"/>
    </row>
    <row r="37" spans="1:14" s="294" customFormat="1" ht="15">
      <c r="A37" s="295"/>
      <c r="B37" s="310" t="s">
        <v>929</v>
      </c>
      <c r="C37" s="307"/>
      <c r="D37" s="308"/>
      <c r="E37" s="422"/>
      <c r="F37" s="423"/>
      <c r="H37" s="267"/>
      <c r="I37" s="267"/>
      <c r="J37" s="267"/>
      <c r="K37" s="267"/>
      <c r="L37" s="267"/>
      <c r="M37" s="267"/>
      <c r="N37" s="267"/>
    </row>
    <row r="38" spans="1:14" s="294" customFormat="1" ht="45">
      <c r="A38" s="295">
        <v>24</v>
      </c>
      <c r="B38" s="303" t="s">
        <v>930</v>
      </c>
      <c r="C38" s="307">
        <v>52</v>
      </c>
      <c r="D38" s="308" t="s">
        <v>37</v>
      </c>
      <c r="E38" s="422"/>
      <c r="F38" s="423">
        <f>C38*E38</f>
        <v>0</v>
      </c>
      <c r="H38" s="267"/>
      <c r="I38" s="267"/>
      <c r="J38" s="267"/>
      <c r="K38" s="267"/>
      <c r="L38" s="267"/>
      <c r="M38" s="267"/>
      <c r="N38" s="267"/>
    </row>
    <row r="39" spans="1:14" s="294" customFormat="1" ht="45">
      <c r="A39" s="295">
        <v>25</v>
      </c>
      <c r="B39" s="303" t="s">
        <v>931</v>
      </c>
      <c r="C39" s="307">
        <v>2</v>
      </c>
      <c r="D39" s="308" t="s">
        <v>37</v>
      </c>
      <c r="E39" s="422"/>
      <c r="F39" s="423">
        <f>C39*E39</f>
        <v>0</v>
      </c>
      <c r="H39" s="267"/>
      <c r="I39" s="267"/>
      <c r="J39" s="267"/>
      <c r="K39" s="267"/>
      <c r="L39" s="267"/>
      <c r="M39" s="267"/>
      <c r="N39" s="267"/>
    </row>
    <row r="40" spans="1:14" s="294" customFormat="1" ht="45">
      <c r="A40" s="295">
        <v>26</v>
      </c>
      <c r="B40" s="303" t="s">
        <v>932</v>
      </c>
      <c r="C40" s="307">
        <v>16</v>
      </c>
      <c r="D40" s="308" t="s">
        <v>37</v>
      </c>
      <c r="E40" s="422"/>
      <c r="F40" s="423">
        <f>C40*E40</f>
        <v>0</v>
      </c>
      <c r="H40" s="267"/>
      <c r="I40" s="267"/>
      <c r="J40" s="267"/>
      <c r="K40" s="267"/>
      <c r="L40" s="267"/>
      <c r="M40" s="267"/>
      <c r="N40" s="267"/>
    </row>
    <row r="41" spans="1:14" s="294" customFormat="1" ht="30">
      <c r="A41" s="295">
        <v>27</v>
      </c>
      <c r="B41" s="303" t="s">
        <v>933</v>
      </c>
      <c r="C41" s="309">
        <v>1</v>
      </c>
      <c r="D41" s="308" t="s">
        <v>17</v>
      </c>
      <c r="E41" s="422"/>
      <c r="F41" s="423">
        <f>C41*E41</f>
        <v>0</v>
      </c>
      <c r="H41" s="267"/>
      <c r="I41" s="267"/>
      <c r="J41" s="267"/>
      <c r="K41" s="267"/>
      <c r="L41" s="267"/>
      <c r="M41" s="267"/>
      <c r="N41" s="267"/>
    </row>
    <row r="42" spans="1:14" s="294" customFormat="1" ht="15">
      <c r="A42" s="295"/>
      <c r="B42" s="305" t="s">
        <v>100</v>
      </c>
      <c r="C42" s="309"/>
      <c r="D42" s="311"/>
      <c r="E42" s="422"/>
      <c r="F42" s="423"/>
      <c r="H42" s="267"/>
      <c r="I42" s="267"/>
      <c r="J42" s="267"/>
      <c r="K42" s="267"/>
      <c r="L42" s="267"/>
      <c r="M42" s="267"/>
      <c r="N42" s="267"/>
    </row>
    <row r="43" spans="1:14" s="294" customFormat="1" ht="30">
      <c r="A43" s="295">
        <v>28</v>
      </c>
      <c r="B43" s="303" t="s">
        <v>934</v>
      </c>
      <c r="C43" s="309">
        <v>2</v>
      </c>
      <c r="D43" s="311" t="s">
        <v>37</v>
      </c>
      <c r="E43" s="422"/>
      <c r="F43" s="423">
        <f aca="true" t="shared" si="2" ref="F43:F52">C43*E43</f>
        <v>0</v>
      </c>
      <c r="H43" s="267"/>
      <c r="I43" s="267"/>
      <c r="J43" s="267"/>
      <c r="K43" s="267"/>
      <c r="L43" s="267"/>
      <c r="M43" s="267"/>
      <c r="N43" s="267"/>
    </row>
    <row r="44" spans="1:14" s="294" customFormat="1" ht="30">
      <c r="A44" s="295">
        <v>29</v>
      </c>
      <c r="B44" s="303" t="s">
        <v>935</v>
      </c>
      <c r="C44" s="309">
        <v>2</v>
      </c>
      <c r="D44" s="311" t="s">
        <v>37</v>
      </c>
      <c r="E44" s="422"/>
      <c r="F44" s="423">
        <f t="shared" si="2"/>
        <v>0</v>
      </c>
      <c r="H44" s="267"/>
      <c r="I44" s="267"/>
      <c r="J44" s="267"/>
      <c r="K44" s="267"/>
      <c r="L44" s="267"/>
      <c r="M44" s="267"/>
      <c r="N44" s="267"/>
    </row>
    <row r="45" spans="1:14" s="294" customFormat="1" ht="30">
      <c r="A45" s="295">
        <v>30</v>
      </c>
      <c r="B45" s="303" t="s">
        <v>936</v>
      </c>
      <c r="C45" s="309">
        <v>1</v>
      </c>
      <c r="D45" s="311" t="s">
        <v>17</v>
      </c>
      <c r="E45" s="422"/>
      <c r="F45" s="423">
        <f t="shared" si="2"/>
        <v>0</v>
      </c>
      <c r="H45" s="267"/>
      <c r="I45" s="267"/>
      <c r="J45" s="267"/>
      <c r="K45" s="267"/>
      <c r="L45" s="267"/>
      <c r="M45" s="267"/>
      <c r="N45" s="267"/>
    </row>
    <row r="46" spans="1:14" s="294" customFormat="1" ht="30">
      <c r="A46" s="295">
        <v>31</v>
      </c>
      <c r="B46" s="303" t="s">
        <v>937</v>
      </c>
      <c r="C46" s="309">
        <v>2</v>
      </c>
      <c r="D46" s="311" t="s">
        <v>37</v>
      </c>
      <c r="E46" s="422"/>
      <c r="F46" s="423">
        <f t="shared" si="2"/>
        <v>0</v>
      </c>
      <c r="H46" s="267"/>
      <c r="I46" s="267"/>
      <c r="J46" s="267"/>
      <c r="K46" s="267"/>
      <c r="L46" s="267"/>
      <c r="M46" s="267"/>
      <c r="N46" s="267"/>
    </row>
    <row r="47" spans="1:14" s="294" customFormat="1" ht="30" customHeight="1">
      <c r="A47" s="295">
        <v>32</v>
      </c>
      <c r="B47" s="303" t="s">
        <v>938</v>
      </c>
      <c r="C47" s="309">
        <v>4</v>
      </c>
      <c r="D47" s="311" t="s">
        <v>37</v>
      </c>
      <c r="E47" s="422"/>
      <c r="F47" s="423">
        <f t="shared" si="2"/>
        <v>0</v>
      </c>
      <c r="H47" s="267"/>
      <c r="I47" s="267"/>
      <c r="J47" s="267"/>
      <c r="K47" s="267"/>
      <c r="L47" s="267"/>
      <c r="M47" s="267"/>
      <c r="N47" s="267"/>
    </row>
    <row r="48" spans="1:14" s="294" customFormat="1" ht="45">
      <c r="A48" s="295">
        <v>33</v>
      </c>
      <c r="B48" s="303" t="s">
        <v>939</v>
      </c>
      <c r="C48" s="309">
        <v>2</v>
      </c>
      <c r="D48" s="311" t="s">
        <v>37</v>
      </c>
      <c r="E48" s="422"/>
      <c r="F48" s="423">
        <f t="shared" si="2"/>
        <v>0</v>
      </c>
      <c r="H48" s="267"/>
      <c r="I48" s="267"/>
      <c r="J48" s="267"/>
      <c r="K48" s="267"/>
      <c r="L48" s="267"/>
      <c r="M48" s="267"/>
      <c r="N48" s="267"/>
    </row>
    <row r="49" spans="1:14" s="294" customFormat="1" ht="30">
      <c r="A49" s="295">
        <v>34</v>
      </c>
      <c r="B49" s="303" t="s">
        <v>940</v>
      </c>
      <c r="C49" s="309">
        <v>2</v>
      </c>
      <c r="D49" s="311" t="s">
        <v>37</v>
      </c>
      <c r="E49" s="422"/>
      <c r="F49" s="423">
        <f t="shared" si="2"/>
        <v>0</v>
      </c>
      <c r="H49" s="267"/>
      <c r="I49" s="267"/>
      <c r="J49" s="267"/>
      <c r="K49" s="267"/>
      <c r="L49" s="267"/>
      <c r="M49" s="267"/>
      <c r="N49" s="267"/>
    </row>
    <row r="50" spans="1:14" s="294" customFormat="1" ht="30">
      <c r="A50" s="295">
        <v>35</v>
      </c>
      <c r="B50" s="303" t="s">
        <v>941</v>
      </c>
      <c r="C50" s="309">
        <v>5</v>
      </c>
      <c r="D50" s="311" t="s">
        <v>37</v>
      </c>
      <c r="E50" s="422"/>
      <c r="F50" s="423">
        <f t="shared" si="2"/>
        <v>0</v>
      </c>
      <c r="H50" s="267"/>
      <c r="I50" s="267"/>
      <c r="J50" s="267"/>
      <c r="K50" s="267"/>
      <c r="L50" s="267"/>
      <c r="M50" s="267"/>
      <c r="N50" s="267"/>
    </row>
    <row r="51" spans="1:14" s="294" customFormat="1" ht="30">
      <c r="A51" s="295">
        <v>36</v>
      </c>
      <c r="B51" s="303" t="s">
        <v>942</v>
      </c>
      <c r="C51" s="309">
        <v>90</v>
      </c>
      <c r="D51" s="311" t="s">
        <v>30</v>
      </c>
      <c r="E51" s="422"/>
      <c r="F51" s="423">
        <f t="shared" si="2"/>
        <v>0</v>
      </c>
      <c r="H51" s="267"/>
      <c r="I51" s="267"/>
      <c r="J51" s="267"/>
      <c r="K51" s="267"/>
      <c r="L51" s="267"/>
      <c r="M51" s="267"/>
      <c r="N51" s="267"/>
    </row>
    <row r="52" spans="1:14" s="294" customFormat="1" ht="30">
      <c r="A52" s="295">
        <v>37</v>
      </c>
      <c r="B52" s="303" t="s">
        <v>943</v>
      </c>
      <c r="C52" s="309">
        <v>120</v>
      </c>
      <c r="D52" s="311" t="s">
        <v>30</v>
      </c>
      <c r="E52" s="422"/>
      <c r="F52" s="423">
        <f t="shared" si="2"/>
        <v>0</v>
      </c>
      <c r="H52" s="267"/>
      <c r="I52" s="267"/>
      <c r="J52" s="267"/>
      <c r="K52" s="267"/>
      <c r="L52" s="267"/>
      <c r="M52" s="267"/>
      <c r="N52" s="267"/>
    </row>
    <row r="53" spans="1:6" ht="15">
      <c r="A53" s="295"/>
      <c r="B53" s="305" t="s">
        <v>944</v>
      </c>
      <c r="C53" s="309"/>
      <c r="D53" s="308"/>
      <c r="E53" s="422"/>
      <c r="F53" s="423"/>
    </row>
    <row r="54" spans="1:6" ht="45">
      <c r="A54" s="295">
        <v>38</v>
      </c>
      <c r="B54" s="303" t="s">
        <v>945</v>
      </c>
      <c r="C54" s="309">
        <v>26</v>
      </c>
      <c r="D54" s="308" t="s">
        <v>30</v>
      </c>
      <c r="E54" s="422"/>
      <c r="F54" s="423">
        <f aca="true" t="shared" si="3" ref="F54:F59">C54*E54</f>
        <v>0</v>
      </c>
    </row>
    <row r="55" spans="1:6" ht="45">
      <c r="A55" s="295">
        <v>39</v>
      </c>
      <c r="B55" s="303" t="s">
        <v>946</v>
      </c>
      <c r="C55" s="309">
        <v>24</v>
      </c>
      <c r="D55" s="308" t="s">
        <v>37</v>
      </c>
      <c r="E55" s="422"/>
      <c r="F55" s="423">
        <f t="shared" si="3"/>
        <v>0</v>
      </c>
    </row>
    <row r="56" spans="1:6" ht="27.75">
      <c r="A56" s="295">
        <v>40</v>
      </c>
      <c r="B56" s="303" t="s">
        <v>947</v>
      </c>
      <c r="C56" s="309">
        <v>116</v>
      </c>
      <c r="D56" s="308" t="s">
        <v>30</v>
      </c>
      <c r="E56" s="422"/>
      <c r="F56" s="423">
        <f t="shared" si="3"/>
        <v>0</v>
      </c>
    </row>
    <row r="57" spans="1:6" s="294" customFormat="1" ht="15">
      <c r="A57" s="295">
        <v>41</v>
      </c>
      <c r="B57" s="308" t="s">
        <v>948</v>
      </c>
      <c r="C57" s="307">
        <v>1</v>
      </c>
      <c r="D57" s="304" t="s">
        <v>37</v>
      </c>
      <c r="E57" s="422"/>
      <c r="F57" s="423">
        <f t="shared" si="3"/>
        <v>0</v>
      </c>
    </row>
    <row r="58" spans="1:6" s="294" customFormat="1" ht="15">
      <c r="A58" s="295">
        <v>42</v>
      </c>
      <c r="B58" s="308" t="s">
        <v>949</v>
      </c>
      <c r="C58" s="307">
        <v>2</v>
      </c>
      <c r="D58" s="304" t="s">
        <v>37</v>
      </c>
      <c r="E58" s="422"/>
      <c r="F58" s="423">
        <f t="shared" si="3"/>
        <v>0</v>
      </c>
    </row>
    <row r="59" spans="1:6" s="294" customFormat="1" ht="15.75" thickBot="1">
      <c r="A59" s="312">
        <v>43</v>
      </c>
      <c r="B59" s="313" t="s">
        <v>950</v>
      </c>
      <c r="C59" s="314">
        <v>1</v>
      </c>
      <c r="D59" s="313" t="s">
        <v>17</v>
      </c>
      <c r="E59" s="424"/>
      <c r="F59" s="425">
        <f t="shared" si="3"/>
        <v>0</v>
      </c>
    </row>
    <row r="60" spans="1:14" s="294" customFormat="1" ht="15" customHeight="1">
      <c r="A60" s="471" t="s">
        <v>951</v>
      </c>
      <c r="B60" s="472"/>
      <c r="C60" s="472"/>
      <c r="D60" s="472"/>
      <c r="E60" s="472"/>
      <c r="F60" s="472"/>
      <c r="H60" s="267"/>
      <c r="I60" s="267"/>
      <c r="J60" s="267"/>
      <c r="K60" s="267"/>
      <c r="L60" s="267"/>
      <c r="M60" s="267"/>
      <c r="N60" s="267"/>
    </row>
    <row r="61" spans="1:6" ht="15">
      <c r="A61" s="472"/>
      <c r="B61" s="472"/>
      <c r="C61" s="472"/>
      <c r="D61" s="472"/>
      <c r="E61" s="472"/>
      <c r="F61" s="472"/>
    </row>
    <row r="62" spans="1:14" s="294" customFormat="1" ht="15">
      <c r="A62" s="267"/>
      <c r="B62" s="267"/>
      <c r="C62" s="316"/>
      <c r="D62" s="267"/>
      <c r="E62" s="267"/>
      <c r="F62" s="267"/>
      <c r="H62" s="267"/>
      <c r="I62" s="267"/>
      <c r="J62" s="267"/>
      <c r="K62" s="267"/>
      <c r="L62" s="267"/>
      <c r="M62" s="267"/>
      <c r="N62" s="267"/>
    </row>
    <row r="63" spans="1:14" s="294" customFormat="1" ht="15" customHeight="1">
      <c r="A63" s="267"/>
      <c r="B63" s="267"/>
      <c r="C63" s="316"/>
      <c r="D63" s="267"/>
      <c r="E63" s="267"/>
      <c r="F63" s="267"/>
      <c r="H63" s="267"/>
      <c r="I63" s="267"/>
      <c r="J63" s="267"/>
      <c r="K63" s="267"/>
      <c r="L63" s="267"/>
      <c r="M63" s="267"/>
      <c r="N63" s="267"/>
    </row>
    <row r="64" spans="1:14" s="294" customFormat="1" ht="15">
      <c r="A64" s="267"/>
      <c r="B64" s="267"/>
      <c r="C64" s="316"/>
      <c r="D64" s="267"/>
      <c r="E64" s="267"/>
      <c r="F64" s="267"/>
      <c r="H64" s="267"/>
      <c r="I64" s="267"/>
      <c r="J64" s="267"/>
      <c r="K64" s="267"/>
      <c r="L64" s="267"/>
      <c r="M64" s="267"/>
      <c r="N64" s="267"/>
    </row>
    <row r="65" spans="1:14" s="294" customFormat="1" ht="15" customHeight="1">
      <c r="A65" s="267"/>
      <c r="B65" s="267"/>
      <c r="C65" s="316"/>
      <c r="D65" s="267"/>
      <c r="E65" s="267"/>
      <c r="F65" s="267"/>
      <c r="H65" s="267"/>
      <c r="I65" s="267"/>
      <c r="J65" s="267"/>
      <c r="K65" s="267"/>
      <c r="L65" s="267"/>
      <c r="M65" s="267"/>
      <c r="N65" s="267"/>
    </row>
    <row r="66" spans="1:14" s="294" customFormat="1" ht="15">
      <c r="A66" s="267"/>
      <c r="B66" s="267"/>
      <c r="C66" s="316"/>
      <c r="D66" s="267"/>
      <c r="E66" s="267"/>
      <c r="F66" s="267"/>
      <c r="H66" s="267"/>
      <c r="I66" s="267"/>
      <c r="J66" s="267"/>
      <c r="K66" s="267"/>
      <c r="L66" s="267"/>
      <c r="M66" s="267"/>
      <c r="N66" s="267"/>
    </row>
    <row r="67" spans="1:14" s="294" customFormat="1" ht="15">
      <c r="A67" s="267"/>
      <c r="B67" s="267"/>
      <c r="C67" s="316"/>
      <c r="D67" s="267"/>
      <c r="E67" s="267"/>
      <c r="F67" s="267"/>
      <c r="H67" s="267"/>
      <c r="I67" s="267"/>
      <c r="J67" s="267"/>
      <c r="K67" s="267"/>
      <c r="L67" s="267"/>
      <c r="M67" s="267"/>
      <c r="N67" s="267"/>
    </row>
    <row r="68" spans="1:14" s="294" customFormat="1" ht="15">
      <c r="A68" s="267"/>
      <c r="B68" s="267"/>
      <c r="C68" s="316"/>
      <c r="D68" s="267"/>
      <c r="E68" s="267"/>
      <c r="F68" s="267"/>
      <c r="H68" s="267"/>
      <c r="I68" s="267"/>
      <c r="J68" s="267"/>
      <c r="K68" s="267"/>
      <c r="L68" s="267"/>
      <c r="M68" s="267"/>
      <c r="N68" s="267"/>
    </row>
    <row r="69" spans="1:14" s="294" customFormat="1" ht="15">
      <c r="A69" s="267"/>
      <c r="B69" s="267"/>
      <c r="C69" s="316"/>
      <c r="D69" s="267"/>
      <c r="E69" s="267"/>
      <c r="F69" s="267"/>
      <c r="H69" s="267"/>
      <c r="I69" s="267"/>
      <c r="J69" s="267"/>
      <c r="K69" s="267"/>
      <c r="L69" s="267"/>
      <c r="M69" s="267"/>
      <c r="N69" s="267"/>
    </row>
    <row r="71" spans="1:14" s="294" customFormat="1" ht="15">
      <c r="A71" s="267"/>
      <c r="B71" s="267"/>
      <c r="C71" s="316"/>
      <c r="D71" s="267"/>
      <c r="E71" s="267"/>
      <c r="F71" s="267"/>
      <c r="H71" s="267"/>
      <c r="I71" s="267"/>
      <c r="J71" s="267"/>
      <c r="K71" s="267"/>
      <c r="L71" s="267"/>
      <c r="M71" s="267"/>
      <c r="N71" s="267"/>
    </row>
    <row r="72" spans="1:14" s="294" customFormat="1" ht="15">
      <c r="A72" s="267"/>
      <c r="B72" s="267"/>
      <c r="C72" s="316"/>
      <c r="D72" s="267"/>
      <c r="E72" s="267"/>
      <c r="F72" s="267"/>
      <c r="H72" s="267"/>
      <c r="I72" s="267"/>
      <c r="J72" s="267"/>
      <c r="K72" s="267"/>
      <c r="L72" s="267"/>
      <c r="M72" s="267"/>
      <c r="N72" s="267"/>
    </row>
    <row r="73" spans="1:14" s="294" customFormat="1" ht="15">
      <c r="A73" s="267"/>
      <c r="B73" s="267"/>
      <c r="C73" s="316"/>
      <c r="D73" s="267"/>
      <c r="E73" s="267"/>
      <c r="F73" s="267"/>
      <c r="H73" s="267"/>
      <c r="I73" s="267"/>
      <c r="J73" s="267"/>
      <c r="K73" s="267"/>
      <c r="L73" s="267"/>
      <c r="M73" s="267"/>
      <c r="N73" s="267"/>
    </row>
    <row r="74" ht="15" customHeight="1"/>
    <row r="75" spans="1:14" s="294" customFormat="1" ht="15">
      <c r="A75" s="267"/>
      <c r="B75" s="267"/>
      <c r="C75" s="316"/>
      <c r="D75" s="267"/>
      <c r="E75" s="267"/>
      <c r="F75" s="267"/>
      <c r="H75" s="267"/>
      <c r="I75" s="267"/>
      <c r="J75" s="267"/>
      <c r="K75" s="267"/>
      <c r="L75" s="267"/>
      <c r="M75" s="267"/>
      <c r="N75" s="267"/>
    </row>
    <row r="76" spans="1:14" s="294" customFormat="1" ht="15">
      <c r="A76" s="267"/>
      <c r="B76" s="267"/>
      <c r="C76" s="316"/>
      <c r="D76" s="267"/>
      <c r="E76" s="267"/>
      <c r="F76" s="267"/>
      <c r="H76" s="267"/>
      <c r="I76" s="267"/>
      <c r="J76" s="267"/>
      <c r="K76" s="267"/>
      <c r="L76" s="267"/>
      <c r="M76" s="267"/>
      <c r="N76" s="267"/>
    </row>
    <row r="83" ht="15" customHeight="1"/>
  </sheetData>
  <sheetProtection/>
  <mergeCells count="11">
    <mergeCell ref="E6:F6"/>
    <mergeCell ref="C7:D7"/>
    <mergeCell ref="E7:F7"/>
    <mergeCell ref="A9:F9"/>
    <mergeCell ref="A60:F61"/>
    <mergeCell ref="A1:F1"/>
    <mergeCell ref="C4:D4"/>
    <mergeCell ref="E4:F4"/>
    <mergeCell ref="C5:D5"/>
    <mergeCell ref="E5:F5"/>
    <mergeCell ref="C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&amp;CStránka &amp;P z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5"/>
  <sheetViews>
    <sheetView view="pageBreakPreview" zoomScale="90" zoomScaleNormal="90" zoomScaleSheetLayoutView="90" zoomScalePageLayoutView="0" workbookViewId="0" topLeftCell="A1">
      <selection activeCell="A1" sqref="A1:F1"/>
    </sheetView>
  </sheetViews>
  <sheetFormatPr defaultColWidth="9.00390625" defaultRowHeight="12.75"/>
  <cols>
    <col min="1" max="1" width="21.375" style="267" customWidth="1"/>
    <col min="2" max="2" width="62.625" style="267" customWidth="1"/>
    <col min="3" max="3" width="9.125" style="316" customWidth="1"/>
    <col min="4" max="4" width="10.625" style="267" customWidth="1"/>
    <col min="5" max="5" width="12.75390625" style="267" customWidth="1"/>
    <col min="6" max="6" width="13.625" style="267" customWidth="1"/>
    <col min="7" max="7" width="9.125" style="267" customWidth="1"/>
    <col min="8" max="8" width="11.00390625" style="267" customWidth="1"/>
    <col min="9" max="9" width="9.375" style="267" customWidth="1"/>
    <col min="10" max="12" width="9.125" style="267" customWidth="1"/>
    <col min="13" max="13" width="11.25390625" style="267" customWidth="1"/>
    <col min="14" max="14" width="10.625" style="267" customWidth="1"/>
    <col min="15" max="16384" width="9.125" style="267" customWidth="1"/>
  </cols>
  <sheetData>
    <row r="1" spans="1:6" ht="18.75" customHeight="1" thickBot="1">
      <c r="A1" s="460" t="s">
        <v>1161</v>
      </c>
      <c r="B1" s="473"/>
      <c r="C1" s="473"/>
      <c r="D1" s="473"/>
      <c r="E1" s="473"/>
      <c r="F1" s="474"/>
    </row>
    <row r="2" spans="1:6" ht="17.25" customHeight="1" thickBot="1">
      <c r="A2" s="268" t="s">
        <v>889</v>
      </c>
      <c r="B2" s="269" t="s">
        <v>1137</v>
      </c>
      <c r="C2" s="270"/>
      <c r="D2" s="271"/>
      <c r="E2" s="270"/>
      <c r="F2" s="272"/>
    </row>
    <row r="3" spans="1:6" ht="15.75" thickBot="1">
      <c r="A3" s="268" t="s">
        <v>890</v>
      </c>
      <c r="B3" s="273" t="s">
        <v>979</v>
      </c>
      <c r="C3" s="270"/>
      <c r="D3" s="271"/>
      <c r="E3" s="274"/>
      <c r="F3" s="272"/>
    </row>
    <row r="4" spans="1:6" ht="16.5" customHeight="1" thickBot="1">
      <c r="A4" s="275" t="s">
        <v>891</v>
      </c>
      <c r="B4" s="276" t="s">
        <v>892</v>
      </c>
      <c r="C4" s="463" t="s">
        <v>893</v>
      </c>
      <c r="D4" s="464"/>
      <c r="E4" s="463" t="s">
        <v>894</v>
      </c>
      <c r="F4" s="464"/>
    </row>
    <row r="5" spans="1:6" ht="26.25" customHeight="1" thickBot="1">
      <c r="A5" s="277" t="s">
        <v>895</v>
      </c>
      <c r="B5" s="278">
        <f>SUM(F10:F78)</f>
        <v>0</v>
      </c>
      <c r="C5" s="458" t="s">
        <v>896</v>
      </c>
      <c r="D5" s="459"/>
      <c r="E5" s="463" t="s">
        <v>897</v>
      </c>
      <c r="F5" s="464"/>
    </row>
    <row r="6" spans="1:6" ht="20.25" customHeight="1" thickBot="1">
      <c r="A6" s="279" t="s">
        <v>1152</v>
      </c>
      <c r="B6" s="280">
        <f>B5*0.15</f>
        <v>0</v>
      </c>
      <c r="C6" s="458" t="s">
        <v>898</v>
      </c>
      <c r="D6" s="459"/>
      <c r="E6" s="463" t="s">
        <v>980</v>
      </c>
      <c r="F6" s="464"/>
    </row>
    <row r="7" spans="1:6" ht="18" customHeight="1" thickBot="1">
      <c r="A7" s="277" t="s">
        <v>899</v>
      </c>
      <c r="B7" s="278">
        <f>B5+B6</f>
        <v>0</v>
      </c>
      <c r="C7" s="458" t="s">
        <v>10</v>
      </c>
      <c r="D7" s="459"/>
      <c r="E7" s="466">
        <v>41680</v>
      </c>
      <c r="F7" s="464"/>
    </row>
    <row r="8" spans="1:6" ht="15.75" thickBot="1">
      <c r="A8" s="281" t="s">
        <v>900</v>
      </c>
      <c r="B8" s="282" t="s">
        <v>901</v>
      </c>
      <c r="C8" s="283" t="s">
        <v>13</v>
      </c>
      <c r="D8" s="284" t="s">
        <v>810</v>
      </c>
      <c r="E8" s="285" t="s">
        <v>902</v>
      </c>
      <c r="F8" s="286" t="s">
        <v>903</v>
      </c>
    </row>
    <row r="9" spans="1:14" s="287" customFormat="1" ht="21.75" thickBot="1">
      <c r="A9" s="468" t="s">
        <v>986</v>
      </c>
      <c r="B9" s="469"/>
      <c r="C9" s="469"/>
      <c r="D9" s="469"/>
      <c r="E9" s="469"/>
      <c r="F9" s="470"/>
      <c r="H9" s="267"/>
      <c r="I9" s="267"/>
      <c r="J9" s="267"/>
      <c r="K9" s="267"/>
      <c r="L9" s="267"/>
      <c r="M9" s="267"/>
      <c r="N9" s="267"/>
    </row>
    <row r="10" spans="1:14" s="391" customFormat="1" ht="15">
      <c r="A10" s="288"/>
      <c r="B10" s="289" t="s">
        <v>24</v>
      </c>
      <c r="C10" s="290"/>
      <c r="D10" s="291"/>
      <c r="E10" s="292"/>
      <c r="F10" s="293"/>
      <c r="H10" s="267"/>
      <c r="I10" s="267"/>
      <c r="J10" s="267"/>
      <c r="K10" s="267"/>
      <c r="L10" s="267"/>
      <c r="M10" s="267"/>
      <c r="N10" s="267"/>
    </row>
    <row r="11" spans="1:14" s="391" customFormat="1" ht="45">
      <c r="A11" s="295">
        <v>1</v>
      </c>
      <c r="B11" s="296" t="s">
        <v>904</v>
      </c>
      <c r="C11" s="297">
        <v>72</v>
      </c>
      <c r="D11" s="298" t="s">
        <v>37</v>
      </c>
      <c r="E11" s="299"/>
      <c r="F11" s="423">
        <f aca="true" t="shared" si="0" ref="F11:F18">C11*E11</f>
        <v>0</v>
      </c>
      <c r="H11" s="267"/>
      <c r="I11" s="267"/>
      <c r="J11" s="267"/>
      <c r="K11" s="267"/>
      <c r="L11" s="267"/>
      <c r="M11" s="267"/>
      <c r="N11" s="267"/>
    </row>
    <row r="12" spans="1:14" s="391" customFormat="1" ht="30" customHeight="1">
      <c r="A12" s="295">
        <v>2</v>
      </c>
      <c r="B12" s="296" t="s">
        <v>1108</v>
      </c>
      <c r="C12" s="297">
        <v>72</v>
      </c>
      <c r="D12" s="298" t="s">
        <v>37</v>
      </c>
      <c r="E12" s="299"/>
      <c r="F12" s="423">
        <f t="shared" si="0"/>
        <v>0</v>
      </c>
      <c r="H12" s="267"/>
      <c r="I12" s="267"/>
      <c r="J12" s="267"/>
      <c r="K12" s="267"/>
      <c r="L12" s="267"/>
      <c r="M12" s="267"/>
      <c r="N12" s="267"/>
    </row>
    <row r="13" spans="1:14" s="391" customFormat="1" ht="30">
      <c r="A13" s="295">
        <v>3</v>
      </c>
      <c r="B13" s="300" t="s">
        <v>906</v>
      </c>
      <c r="C13" s="301">
        <v>72</v>
      </c>
      <c r="D13" s="302" t="s">
        <v>37</v>
      </c>
      <c r="E13" s="299"/>
      <c r="F13" s="423">
        <f t="shared" si="0"/>
        <v>0</v>
      </c>
      <c r="H13" s="267"/>
      <c r="I13" s="267"/>
      <c r="J13" s="267"/>
      <c r="K13" s="267"/>
      <c r="L13" s="267"/>
      <c r="M13" s="267"/>
      <c r="N13" s="267"/>
    </row>
    <row r="14" spans="1:14" s="391" customFormat="1" ht="60">
      <c r="A14" s="295">
        <v>4</v>
      </c>
      <c r="B14" s="300" t="s">
        <v>1138</v>
      </c>
      <c r="C14" s="301">
        <v>2</v>
      </c>
      <c r="D14" s="304" t="s">
        <v>37</v>
      </c>
      <c r="E14" s="299"/>
      <c r="F14" s="423">
        <f t="shared" si="0"/>
        <v>0</v>
      </c>
      <c r="H14" s="267"/>
      <c r="I14" s="267"/>
      <c r="J14" s="267"/>
      <c r="K14" s="267"/>
      <c r="L14" s="267"/>
      <c r="M14" s="267"/>
      <c r="N14" s="267"/>
    </row>
    <row r="15" spans="1:14" s="391" customFormat="1" ht="60">
      <c r="A15" s="295">
        <v>5</v>
      </c>
      <c r="B15" s="300" t="s">
        <v>1139</v>
      </c>
      <c r="C15" s="301">
        <v>2</v>
      </c>
      <c r="D15" s="304" t="s">
        <v>37</v>
      </c>
      <c r="E15" s="299"/>
      <c r="F15" s="423">
        <f t="shared" si="0"/>
        <v>0</v>
      </c>
      <c r="H15" s="267"/>
      <c r="I15" s="267"/>
      <c r="J15" s="267"/>
      <c r="K15" s="267"/>
      <c r="L15" s="267"/>
      <c r="M15" s="267"/>
      <c r="N15" s="267"/>
    </row>
    <row r="16" spans="1:14" s="391" customFormat="1" ht="60">
      <c r="A16" s="295">
        <v>6</v>
      </c>
      <c r="B16" s="300" t="s">
        <v>1140</v>
      </c>
      <c r="C16" s="301">
        <v>2</v>
      </c>
      <c r="D16" s="304" t="s">
        <v>37</v>
      </c>
      <c r="E16" s="299"/>
      <c r="F16" s="423">
        <f t="shared" si="0"/>
        <v>0</v>
      </c>
      <c r="H16" s="267"/>
      <c r="I16" s="267"/>
      <c r="J16" s="267"/>
      <c r="K16" s="267"/>
      <c r="L16" s="267"/>
      <c r="M16" s="267"/>
      <c r="N16" s="267"/>
    </row>
    <row r="17" spans="1:14" s="391" customFormat="1" ht="15">
      <c r="A17" s="295">
        <v>7</v>
      </c>
      <c r="B17" s="303" t="s">
        <v>1109</v>
      </c>
      <c r="C17" s="301">
        <v>2</v>
      </c>
      <c r="D17" s="304" t="s">
        <v>37</v>
      </c>
      <c r="E17" s="299"/>
      <c r="F17" s="423">
        <f t="shared" si="0"/>
        <v>0</v>
      </c>
      <c r="H17" s="267"/>
      <c r="I17" s="267"/>
      <c r="J17" s="267"/>
      <c r="K17" s="267"/>
      <c r="L17" s="267"/>
      <c r="M17" s="267"/>
      <c r="N17" s="267"/>
    </row>
    <row r="18" spans="1:14" s="391" customFormat="1" ht="15">
      <c r="A18" s="295">
        <v>8</v>
      </c>
      <c r="B18" s="303" t="s">
        <v>1110</v>
      </c>
      <c r="C18" s="301">
        <v>4</v>
      </c>
      <c r="D18" s="304" t="s">
        <v>37</v>
      </c>
      <c r="E18" s="299"/>
      <c r="F18" s="423">
        <f t="shared" si="0"/>
        <v>0</v>
      </c>
      <c r="H18" s="267"/>
      <c r="I18" s="267"/>
      <c r="J18" s="267"/>
      <c r="K18" s="267"/>
      <c r="L18" s="267"/>
      <c r="M18" s="267"/>
      <c r="N18" s="267"/>
    </row>
    <row r="19" spans="1:14" s="391" customFormat="1" ht="15">
      <c r="A19" s="295"/>
      <c r="B19" s="305" t="s">
        <v>909</v>
      </c>
      <c r="C19" s="301"/>
      <c r="D19" s="304"/>
      <c r="E19" s="299"/>
      <c r="F19" s="423"/>
      <c r="H19" s="267"/>
      <c r="I19" s="267"/>
      <c r="J19" s="267"/>
      <c r="K19" s="267"/>
      <c r="L19" s="267"/>
      <c r="M19" s="267"/>
      <c r="N19" s="267"/>
    </row>
    <row r="20" spans="1:14" s="391" customFormat="1" ht="45">
      <c r="A20" s="295">
        <v>9</v>
      </c>
      <c r="B20" s="306" t="s">
        <v>1111</v>
      </c>
      <c r="C20" s="307">
        <v>1</v>
      </c>
      <c r="D20" s="304" t="s">
        <v>37</v>
      </c>
      <c r="E20" s="299"/>
      <c r="F20" s="423">
        <f aca="true" t="shared" si="1" ref="F20:F35">C20*E20</f>
        <v>0</v>
      </c>
      <c r="H20" s="267"/>
      <c r="I20" s="267"/>
      <c r="J20" s="267"/>
      <c r="K20" s="267"/>
      <c r="L20" s="267"/>
      <c r="M20" s="267"/>
      <c r="N20" s="267"/>
    </row>
    <row r="21" spans="1:14" s="391" customFormat="1" ht="15">
      <c r="A21" s="295">
        <v>10</v>
      </c>
      <c r="B21" s="308" t="s">
        <v>1112</v>
      </c>
      <c r="C21" s="307">
        <v>1</v>
      </c>
      <c r="D21" s="304" t="s">
        <v>37</v>
      </c>
      <c r="E21" s="299"/>
      <c r="F21" s="423">
        <f t="shared" si="1"/>
        <v>0</v>
      </c>
      <c r="H21" s="267"/>
      <c r="I21" s="267"/>
      <c r="J21" s="267"/>
      <c r="K21" s="267"/>
      <c r="L21" s="267"/>
      <c r="M21" s="267"/>
      <c r="N21" s="267"/>
    </row>
    <row r="22" spans="1:14" s="391" customFormat="1" ht="15">
      <c r="A22" s="295">
        <v>11</v>
      </c>
      <c r="B22" s="308" t="s">
        <v>913</v>
      </c>
      <c r="C22" s="307">
        <v>4</v>
      </c>
      <c r="D22" s="304" t="s">
        <v>37</v>
      </c>
      <c r="E22" s="299"/>
      <c r="F22" s="423">
        <f t="shared" si="1"/>
        <v>0</v>
      </c>
      <c r="H22" s="267"/>
      <c r="I22" s="267"/>
      <c r="J22" s="267"/>
      <c r="K22" s="267"/>
      <c r="L22" s="267"/>
      <c r="M22" s="267"/>
      <c r="N22" s="267"/>
    </row>
    <row r="23" spans="1:14" s="391" customFormat="1" ht="15">
      <c r="A23" s="295">
        <v>12</v>
      </c>
      <c r="B23" s="308" t="s">
        <v>914</v>
      </c>
      <c r="C23" s="307">
        <v>8</v>
      </c>
      <c r="D23" s="304" t="s">
        <v>37</v>
      </c>
      <c r="E23" s="299"/>
      <c r="F23" s="423">
        <f t="shared" si="1"/>
        <v>0</v>
      </c>
      <c r="H23" s="267"/>
      <c r="I23" s="267"/>
      <c r="J23" s="267"/>
      <c r="K23" s="267"/>
      <c r="L23" s="267"/>
      <c r="M23" s="267"/>
      <c r="N23" s="267"/>
    </row>
    <row r="24" spans="1:14" s="391" customFormat="1" ht="15">
      <c r="A24" s="295">
        <v>13</v>
      </c>
      <c r="B24" s="308" t="s">
        <v>1113</v>
      </c>
      <c r="C24" s="307">
        <v>2</v>
      </c>
      <c r="D24" s="304" t="s">
        <v>37</v>
      </c>
      <c r="E24" s="299"/>
      <c r="F24" s="423">
        <f t="shared" si="1"/>
        <v>0</v>
      </c>
      <c r="H24" s="267"/>
      <c r="I24" s="267"/>
      <c r="J24" s="267"/>
      <c r="K24" s="267"/>
      <c r="L24" s="267"/>
      <c r="M24" s="267"/>
      <c r="N24" s="267"/>
    </row>
    <row r="25" spans="1:14" s="391" customFormat="1" ht="15">
      <c r="A25" s="295">
        <v>14</v>
      </c>
      <c r="B25" s="308" t="s">
        <v>1114</v>
      </c>
      <c r="C25" s="307">
        <v>2</v>
      </c>
      <c r="D25" s="304" t="s">
        <v>37</v>
      </c>
      <c r="E25" s="299"/>
      <c r="F25" s="423">
        <f t="shared" si="1"/>
        <v>0</v>
      </c>
      <c r="H25" s="267"/>
      <c r="I25" s="267"/>
      <c r="J25" s="267"/>
      <c r="K25" s="267"/>
      <c r="L25" s="267"/>
      <c r="M25" s="267"/>
      <c r="N25" s="267"/>
    </row>
    <row r="26" spans="1:14" s="391" customFormat="1" ht="15">
      <c r="A26" s="295">
        <v>15</v>
      </c>
      <c r="B26" s="308" t="s">
        <v>911</v>
      </c>
      <c r="C26" s="307">
        <v>4</v>
      </c>
      <c r="D26" s="304" t="s">
        <v>37</v>
      </c>
      <c r="E26" s="299"/>
      <c r="F26" s="423">
        <f t="shared" si="1"/>
        <v>0</v>
      </c>
      <c r="H26" s="267"/>
      <c r="I26" s="267"/>
      <c r="J26" s="267"/>
      <c r="K26" s="267"/>
      <c r="L26" s="267"/>
      <c r="M26" s="267"/>
      <c r="N26" s="267"/>
    </row>
    <row r="27" spans="1:14" s="391" customFormat="1" ht="15">
      <c r="A27" s="295">
        <v>16</v>
      </c>
      <c r="B27" s="308" t="s">
        <v>1115</v>
      </c>
      <c r="C27" s="307">
        <v>4</v>
      </c>
      <c r="D27" s="304" t="s">
        <v>37</v>
      </c>
      <c r="E27" s="299"/>
      <c r="F27" s="423">
        <f t="shared" si="1"/>
        <v>0</v>
      </c>
      <c r="H27" s="267"/>
      <c r="I27" s="267"/>
      <c r="J27" s="267"/>
      <c r="K27" s="267"/>
      <c r="L27" s="267"/>
      <c r="M27" s="267"/>
      <c r="N27" s="267"/>
    </row>
    <row r="28" spans="1:14" s="391" customFormat="1" ht="15">
      <c r="A28" s="295">
        <v>17</v>
      </c>
      <c r="B28" s="308" t="s">
        <v>912</v>
      </c>
      <c r="C28" s="307">
        <v>4</v>
      </c>
      <c r="D28" s="304" t="s">
        <v>37</v>
      </c>
      <c r="E28" s="299"/>
      <c r="F28" s="423">
        <f t="shared" si="1"/>
        <v>0</v>
      </c>
      <c r="H28" s="267"/>
      <c r="I28" s="267"/>
      <c r="J28" s="267"/>
      <c r="K28" s="267"/>
      <c r="L28" s="267"/>
      <c r="M28" s="267"/>
      <c r="N28" s="267"/>
    </row>
    <row r="29" spans="1:14" s="391" customFormat="1" ht="15">
      <c r="A29" s="295">
        <v>18</v>
      </c>
      <c r="B29" s="308" t="s">
        <v>916</v>
      </c>
      <c r="C29" s="307">
        <v>2</v>
      </c>
      <c r="D29" s="304" t="s">
        <v>37</v>
      </c>
      <c r="E29" s="299"/>
      <c r="F29" s="423">
        <f t="shared" si="1"/>
        <v>0</v>
      </c>
      <c r="H29" s="267"/>
      <c r="I29" s="267"/>
      <c r="J29" s="267"/>
      <c r="K29" s="267"/>
      <c r="L29" s="267"/>
      <c r="M29" s="267"/>
      <c r="N29" s="267"/>
    </row>
    <row r="30" spans="1:14" s="391" customFormat="1" ht="15">
      <c r="A30" s="295">
        <v>19</v>
      </c>
      <c r="B30" s="308" t="s">
        <v>1116</v>
      </c>
      <c r="C30" s="307">
        <v>4</v>
      </c>
      <c r="D30" s="304" t="s">
        <v>37</v>
      </c>
      <c r="E30" s="299"/>
      <c r="F30" s="423">
        <f t="shared" si="1"/>
        <v>0</v>
      </c>
      <c r="H30" s="267"/>
      <c r="I30" s="267"/>
      <c r="J30" s="267"/>
      <c r="K30" s="267"/>
      <c r="L30" s="267"/>
      <c r="M30" s="267"/>
      <c r="N30" s="267"/>
    </row>
    <row r="31" spans="1:14" s="391" customFormat="1" ht="15">
      <c r="A31" s="295">
        <v>20</v>
      </c>
      <c r="B31" s="308" t="s">
        <v>915</v>
      </c>
      <c r="C31" s="307">
        <v>4</v>
      </c>
      <c r="D31" s="304" t="s">
        <v>37</v>
      </c>
      <c r="E31" s="299"/>
      <c r="F31" s="423">
        <f t="shared" si="1"/>
        <v>0</v>
      </c>
      <c r="H31" s="267"/>
      <c r="I31" s="267"/>
      <c r="J31" s="267"/>
      <c r="K31" s="267"/>
      <c r="L31" s="267"/>
      <c r="M31" s="267"/>
      <c r="N31" s="267"/>
    </row>
    <row r="32" spans="1:14" s="391" customFormat="1" ht="15">
      <c r="A32" s="295">
        <v>21</v>
      </c>
      <c r="B32" s="308" t="s">
        <v>1117</v>
      </c>
      <c r="C32" s="307">
        <v>6</v>
      </c>
      <c r="D32" s="304" t="s">
        <v>37</v>
      </c>
      <c r="E32" s="299"/>
      <c r="F32" s="423">
        <f t="shared" si="1"/>
        <v>0</v>
      </c>
      <c r="H32" s="267"/>
      <c r="I32" s="267"/>
      <c r="J32" s="267"/>
      <c r="K32" s="267"/>
      <c r="L32" s="267"/>
      <c r="M32" s="267"/>
      <c r="N32" s="267"/>
    </row>
    <row r="33" spans="1:14" s="391" customFormat="1" ht="15">
      <c r="A33" s="295">
        <v>22</v>
      </c>
      <c r="B33" s="308" t="s">
        <v>917</v>
      </c>
      <c r="C33" s="307">
        <v>8</v>
      </c>
      <c r="D33" s="304" t="s">
        <v>37</v>
      </c>
      <c r="E33" s="299"/>
      <c r="F33" s="423">
        <f t="shared" si="1"/>
        <v>0</v>
      </c>
      <c r="H33" s="267"/>
      <c r="I33" s="267"/>
      <c r="J33" s="267"/>
      <c r="K33" s="267"/>
      <c r="L33" s="267"/>
      <c r="M33" s="267"/>
      <c r="N33" s="267"/>
    </row>
    <row r="34" spans="1:14" s="391" customFormat="1" ht="15">
      <c r="A34" s="295">
        <v>23</v>
      </c>
      <c r="B34" s="308" t="s">
        <v>1118</v>
      </c>
      <c r="C34" s="307">
        <v>2</v>
      </c>
      <c r="D34" s="304" t="s">
        <v>37</v>
      </c>
      <c r="E34" s="299"/>
      <c r="F34" s="423">
        <f t="shared" si="1"/>
        <v>0</v>
      </c>
      <c r="H34" s="267"/>
      <c r="I34" s="267"/>
      <c r="J34" s="267"/>
      <c r="K34" s="267"/>
      <c r="L34" s="267"/>
      <c r="M34" s="267"/>
      <c r="N34" s="267"/>
    </row>
    <row r="35" spans="1:14" s="391" customFormat="1" ht="15">
      <c r="A35" s="295">
        <v>24</v>
      </c>
      <c r="B35" s="308" t="s">
        <v>918</v>
      </c>
      <c r="C35" s="307">
        <v>16</v>
      </c>
      <c r="D35" s="304" t="s">
        <v>37</v>
      </c>
      <c r="E35" s="299"/>
      <c r="F35" s="423">
        <f t="shared" si="1"/>
        <v>0</v>
      </c>
      <c r="H35" s="267"/>
      <c r="I35" s="267"/>
      <c r="J35" s="267"/>
      <c r="K35" s="267"/>
      <c r="L35" s="267"/>
      <c r="M35" s="267"/>
      <c r="N35" s="267"/>
    </row>
    <row r="36" spans="1:14" s="391" customFormat="1" ht="15">
      <c r="A36" s="295"/>
      <c r="B36" s="305" t="s">
        <v>28</v>
      </c>
      <c r="C36" s="307"/>
      <c r="D36" s="304"/>
      <c r="E36" s="299"/>
      <c r="F36" s="423"/>
      <c r="H36" s="267"/>
      <c r="I36" s="267"/>
      <c r="J36" s="267"/>
      <c r="K36" s="267"/>
      <c r="L36" s="267"/>
      <c r="M36" s="267"/>
      <c r="N36" s="267"/>
    </row>
    <row r="37" spans="1:14" s="391" customFormat="1" ht="30">
      <c r="A37" s="295">
        <v>25</v>
      </c>
      <c r="B37" s="306" t="s">
        <v>1119</v>
      </c>
      <c r="C37" s="426">
        <v>32</v>
      </c>
      <c r="D37" s="304" t="s">
        <v>30</v>
      </c>
      <c r="E37" s="299"/>
      <c r="F37" s="423">
        <f>C37*E37</f>
        <v>0</v>
      </c>
      <c r="H37" s="267"/>
      <c r="I37" s="267"/>
      <c r="J37" s="267"/>
      <c r="K37" s="267"/>
      <c r="L37" s="267"/>
      <c r="M37" s="267"/>
      <c r="N37" s="267"/>
    </row>
    <row r="38" spans="1:14" s="391" customFormat="1" ht="30">
      <c r="A38" s="295">
        <v>26</v>
      </c>
      <c r="B38" s="306" t="s">
        <v>1120</v>
      </c>
      <c r="C38" s="426">
        <v>40</v>
      </c>
      <c r="D38" s="304" t="s">
        <v>30</v>
      </c>
      <c r="E38" s="299"/>
      <c r="F38" s="423">
        <f>C38*E38</f>
        <v>0</v>
      </c>
      <c r="H38" s="267"/>
      <c r="I38" s="267"/>
      <c r="J38" s="267"/>
      <c r="K38" s="267"/>
      <c r="L38" s="267"/>
      <c r="M38" s="267"/>
      <c r="N38" s="267"/>
    </row>
    <row r="39" spans="1:14" s="391" customFormat="1" ht="30">
      <c r="A39" s="295">
        <v>27</v>
      </c>
      <c r="B39" s="306" t="s">
        <v>1121</v>
      </c>
      <c r="C39" s="426">
        <v>16</v>
      </c>
      <c r="D39" s="304" t="s">
        <v>30</v>
      </c>
      <c r="E39" s="299"/>
      <c r="F39" s="423">
        <f>C39*E39</f>
        <v>0</v>
      </c>
      <c r="H39" s="267"/>
      <c r="I39" s="267"/>
      <c r="J39" s="267"/>
      <c r="K39" s="267"/>
      <c r="L39" s="267"/>
      <c r="M39" s="267"/>
      <c r="N39" s="267"/>
    </row>
    <row r="40" spans="1:14" s="391" customFormat="1" ht="30">
      <c r="A40" s="295">
        <v>28</v>
      </c>
      <c r="B40" s="306" t="s">
        <v>1122</v>
      </c>
      <c r="C40" s="426">
        <v>42</v>
      </c>
      <c r="D40" s="304" t="s">
        <v>30</v>
      </c>
      <c r="E40" s="299"/>
      <c r="F40" s="423">
        <f>C40*E40</f>
        <v>0</v>
      </c>
      <c r="H40" s="267"/>
      <c r="I40" s="267"/>
      <c r="J40" s="267"/>
      <c r="K40" s="267"/>
      <c r="L40" s="267"/>
      <c r="M40" s="267"/>
      <c r="N40" s="267"/>
    </row>
    <row r="41" spans="1:14" s="391" customFormat="1" ht="30" customHeight="1">
      <c r="A41" s="295">
        <v>29</v>
      </c>
      <c r="B41" s="306" t="s">
        <v>919</v>
      </c>
      <c r="C41" s="309">
        <v>8</v>
      </c>
      <c r="D41" s="304" t="s">
        <v>30</v>
      </c>
      <c r="E41" s="299"/>
      <c r="F41" s="423">
        <f aca="true" t="shared" si="2" ref="F41:F47">C41*E41</f>
        <v>0</v>
      </c>
      <c r="H41" s="267"/>
      <c r="I41" s="267"/>
      <c r="J41" s="267"/>
      <c r="K41" s="267"/>
      <c r="L41" s="267"/>
      <c r="M41" s="267"/>
      <c r="N41" s="267"/>
    </row>
    <row r="42" spans="1:14" s="391" customFormat="1" ht="15">
      <c r="A42" s="295">
        <v>30</v>
      </c>
      <c r="B42" s="308" t="s">
        <v>968</v>
      </c>
      <c r="C42" s="309">
        <v>38</v>
      </c>
      <c r="D42" s="304" t="s">
        <v>30</v>
      </c>
      <c r="E42" s="299"/>
      <c r="F42" s="423">
        <f>C42*E42</f>
        <v>0</v>
      </c>
      <c r="H42" s="267"/>
      <c r="I42" s="267"/>
      <c r="J42" s="267"/>
      <c r="K42" s="267"/>
      <c r="L42" s="267"/>
      <c r="M42" s="267"/>
      <c r="N42" s="267"/>
    </row>
    <row r="43" spans="1:14" s="391" customFormat="1" ht="15">
      <c r="A43" s="295">
        <v>31</v>
      </c>
      <c r="B43" s="308" t="s">
        <v>920</v>
      </c>
      <c r="C43" s="309">
        <v>40</v>
      </c>
      <c r="D43" s="304" t="s">
        <v>30</v>
      </c>
      <c r="E43" s="299"/>
      <c r="F43" s="423">
        <f t="shared" si="2"/>
        <v>0</v>
      </c>
      <c r="H43" s="267"/>
      <c r="I43" s="267"/>
      <c r="J43" s="267"/>
      <c r="K43" s="267"/>
      <c r="L43" s="267"/>
      <c r="M43" s="267"/>
      <c r="N43" s="267"/>
    </row>
    <row r="44" spans="1:14" s="391" customFormat="1" ht="15">
      <c r="A44" s="295">
        <v>32</v>
      </c>
      <c r="B44" s="308" t="s">
        <v>921</v>
      </c>
      <c r="C44" s="309">
        <v>40</v>
      </c>
      <c r="D44" s="304" t="s">
        <v>30</v>
      </c>
      <c r="E44" s="299"/>
      <c r="F44" s="423">
        <f t="shared" si="2"/>
        <v>0</v>
      </c>
      <c r="H44" s="267"/>
      <c r="I44" s="267"/>
      <c r="J44" s="267"/>
      <c r="K44" s="267"/>
      <c r="L44" s="267"/>
      <c r="M44" s="267"/>
      <c r="N44" s="267"/>
    </row>
    <row r="45" spans="1:14" s="391" customFormat="1" ht="15">
      <c r="A45" s="295">
        <v>33</v>
      </c>
      <c r="B45" s="308" t="s">
        <v>922</v>
      </c>
      <c r="C45" s="309">
        <v>336</v>
      </c>
      <c r="D45" s="304" t="s">
        <v>30</v>
      </c>
      <c r="E45" s="299"/>
      <c r="F45" s="423">
        <f t="shared" si="2"/>
        <v>0</v>
      </c>
      <c r="H45" s="267"/>
      <c r="I45" s="267"/>
      <c r="J45" s="267"/>
      <c r="K45" s="267"/>
      <c r="L45" s="267"/>
      <c r="M45" s="267"/>
      <c r="N45" s="267"/>
    </row>
    <row r="46" spans="1:14" s="391" customFormat="1" ht="30">
      <c r="A46" s="295">
        <v>34</v>
      </c>
      <c r="B46" s="303" t="s">
        <v>923</v>
      </c>
      <c r="C46" s="307">
        <v>148</v>
      </c>
      <c r="D46" s="308" t="s">
        <v>37</v>
      </c>
      <c r="E46" s="299"/>
      <c r="F46" s="423">
        <f t="shared" si="2"/>
        <v>0</v>
      </c>
      <c r="H46" s="267"/>
      <c r="I46" s="267"/>
      <c r="J46" s="267"/>
      <c r="K46" s="267"/>
      <c r="L46" s="267"/>
      <c r="M46" s="267"/>
      <c r="N46" s="267"/>
    </row>
    <row r="47" spans="1:14" s="391" customFormat="1" ht="15">
      <c r="A47" s="295">
        <v>35</v>
      </c>
      <c r="B47" s="303" t="s">
        <v>1123</v>
      </c>
      <c r="C47" s="307">
        <v>2</v>
      </c>
      <c r="D47" s="308" t="s">
        <v>37</v>
      </c>
      <c r="E47" s="299"/>
      <c r="F47" s="423">
        <f t="shared" si="2"/>
        <v>0</v>
      </c>
      <c r="H47" s="267"/>
      <c r="I47" s="267"/>
      <c r="J47" s="267"/>
      <c r="K47" s="267"/>
      <c r="L47" s="267"/>
      <c r="M47" s="267"/>
      <c r="N47" s="267"/>
    </row>
    <row r="48" spans="1:14" s="391" customFormat="1" ht="15">
      <c r="A48" s="295"/>
      <c r="B48" s="310" t="s">
        <v>925</v>
      </c>
      <c r="C48" s="307"/>
      <c r="D48" s="308"/>
      <c r="E48" s="299"/>
      <c r="F48" s="423"/>
      <c r="H48" s="267"/>
      <c r="I48" s="267"/>
      <c r="J48" s="267"/>
      <c r="K48" s="267"/>
      <c r="L48" s="267"/>
      <c r="M48" s="267"/>
      <c r="N48" s="267"/>
    </row>
    <row r="49" spans="1:14" s="391" customFormat="1" ht="45">
      <c r="A49" s="295">
        <v>36</v>
      </c>
      <c r="B49" s="303" t="s">
        <v>1124</v>
      </c>
      <c r="C49" s="309">
        <v>32</v>
      </c>
      <c r="D49" s="308" t="s">
        <v>30</v>
      </c>
      <c r="E49" s="299"/>
      <c r="F49" s="423">
        <f aca="true" t="shared" si="3" ref="F49:F56">C49*E49</f>
        <v>0</v>
      </c>
      <c r="H49" s="267"/>
      <c r="I49" s="267"/>
      <c r="J49" s="267"/>
      <c r="K49" s="267"/>
      <c r="L49" s="267"/>
      <c r="M49" s="267"/>
      <c r="N49" s="267"/>
    </row>
    <row r="50" spans="1:14" s="391" customFormat="1" ht="15">
      <c r="A50" s="295">
        <v>37</v>
      </c>
      <c r="B50" s="303" t="s">
        <v>1125</v>
      </c>
      <c r="C50" s="309">
        <v>40</v>
      </c>
      <c r="D50" s="308" t="s">
        <v>30</v>
      </c>
      <c r="E50" s="299"/>
      <c r="F50" s="423">
        <f t="shared" si="3"/>
        <v>0</v>
      </c>
      <c r="H50" s="267"/>
      <c r="I50" s="267"/>
      <c r="J50" s="267"/>
      <c r="K50" s="267"/>
      <c r="L50" s="267"/>
      <c r="M50" s="267"/>
      <c r="N50" s="267"/>
    </row>
    <row r="51" spans="1:14" s="391" customFormat="1" ht="15">
      <c r="A51" s="295">
        <v>38</v>
      </c>
      <c r="B51" s="303" t="s">
        <v>1126</v>
      </c>
      <c r="C51" s="309">
        <v>16</v>
      </c>
      <c r="D51" s="308" t="s">
        <v>30</v>
      </c>
      <c r="E51" s="299"/>
      <c r="F51" s="423">
        <f t="shared" si="3"/>
        <v>0</v>
      </c>
      <c r="H51" s="267"/>
      <c r="I51" s="267"/>
      <c r="J51" s="267"/>
      <c r="K51" s="267"/>
      <c r="L51" s="267"/>
      <c r="M51" s="267"/>
      <c r="N51" s="267"/>
    </row>
    <row r="52" spans="1:14" s="391" customFormat="1" ht="15">
      <c r="A52" s="295">
        <v>39</v>
      </c>
      <c r="B52" s="303" t="s">
        <v>1127</v>
      </c>
      <c r="C52" s="309">
        <v>42</v>
      </c>
      <c r="D52" s="308" t="s">
        <v>30</v>
      </c>
      <c r="E52" s="299"/>
      <c r="F52" s="423">
        <f t="shared" si="3"/>
        <v>0</v>
      </c>
      <c r="H52" s="267"/>
      <c r="I52" s="267"/>
      <c r="J52" s="267"/>
      <c r="K52" s="267"/>
      <c r="L52" s="267"/>
      <c r="M52" s="267"/>
      <c r="N52" s="267"/>
    </row>
    <row r="53" spans="1:14" s="391" customFormat="1" ht="30">
      <c r="A53" s="295">
        <v>40</v>
      </c>
      <c r="B53" s="306" t="s">
        <v>1128</v>
      </c>
      <c r="C53" s="309">
        <v>8</v>
      </c>
      <c r="D53" s="311" t="s">
        <v>30</v>
      </c>
      <c r="E53" s="299"/>
      <c r="F53" s="423">
        <f t="shared" si="3"/>
        <v>0</v>
      </c>
      <c r="H53" s="267"/>
      <c r="I53" s="267"/>
      <c r="J53" s="267"/>
      <c r="K53" s="267"/>
      <c r="L53" s="267"/>
      <c r="M53" s="267"/>
      <c r="N53" s="267"/>
    </row>
    <row r="54" spans="1:14" s="391" customFormat="1" ht="30">
      <c r="A54" s="295">
        <v>41</v>
      </c>
      <c r="B54" s="306" t="s">
        <v>1129</v>
      </c>
      <c r="C54" s="309">
        <v>38</v>
      </c>
      <c r="D54" s="311" t="s">
        <v>30</v>
      </c>
      <c r="E54" s="299"/>
      <c r="F54" s="423">
        <f t="shared" si="3"/>
        <v>0</v>
      </c>
      <c r="H54" s="267"/>
      <c r="I54" s="267"/>
      <c r="J54" s="267"/>
      <c r="K54" s="267"/>
      <c r="L54" s="267"/>
      <c r="M54" s="267"/>
      <c r="N54" s="267"/>
    </row>
    <row r="55" spans="1:14" s="391" customFormat="1" ht="30">
      <c r="A55" s="295">
        <v>42</v>
      </c>
      <c r="B55" s="306" t="s">
        <v>1130</v>
      </c>
      <c r="C55" s="309">
        <v>40</v>
      </c>
      <c r="D55" s="311" t="s">
        <v>30</v>
      </c>
      <c r="E55" s="299"/>
      <c r="F55" s="423">
        <f t="shared" si="3"/>
        <v>0</v>
      </c>
      <c r="H55" s="267"/>
      <c r="I55" s="267"/>
      <c r="J55" s="267"/>
      <c r="K55" s="267"/>
      <c r="L55" s="267"/>
      <c r="M55" s="267"/>
      <c r="N55" s="267"/>
    </row>
    <row r="56" spans="1:14" s="391" customFormat="1" ht="30">
      <c r="A56" s="295">
        <v>43</v>
      </c>
      <c r="B56" s="306" t="s">
        <v>928</v>
      </c>
      <c r="C56" s="309">
        <v>16</v>
      </c>
      <c r="D56" s="311" t="s">
        <v>30</v>
      </c>
      <c r="E56" s="299"/>
      <c r="F56" s="423">
        <f t="shared" si="3"/>
        <v>0</v>
      </c>
      <c r="H56" s="267"/>
      <c r="I56" s="267"/>
      <c r="J56" s="267"/>
      <c r="K56" s="267"/>
      <c r="L56" s="267"/>
      <c r="M56" s="267"/>
      <c r="N56" s="267"/>
    </row>
    <row r="57" spans="1:14" s="391" customFormat="1" ht="15">
      <c r="A57" s="295"/>
      <c r="B57" s="310" t="s">
        <v>929</v>
      </c>
      <c r="C57" s="307"/>
      <c r="D57" s="308"/>
      <c r="E57" s="299"/>
      <c r="F57" s="423"/>
      <c r="H57" s="267"/>
      <c r="I57" s="267"/>
      <c r="J57" s="267"/>
      <c r="K57" s="267"/>
      <c r="L57" s="267"/>
      <c r="M57" s="267"/>
      <c r="N57" s="267"/>
    </row>
    <row r="58" spans="1:14" s="391" customFormat="1" ht="45">
      <c r="A58" s="295">
        <v>44</v>
      </c>
      <c r="B58" s="303" t="s">
        <v>1131</v>
      </c>
      <c r="C58" s="307">
        <v>12</v>
      </c>
      <c r="D58" s="308" t="s">
        <v>37</v>
      </c>
      <c r="E58" s="299"/>
      <c r="F58" s="423">
        <f>C58*E58</f>
        <v>0</v>
      </c>
      <c r="H58" s="267"/>
      <c r="I58" s="267"/>
      <c r="J58" s="267"/>
      <c r="K58" s="267"/>
      <c r="L58" s="267"/>
      <c r="M58" s="267"/>
      <c r="N58" s="267"/>
    </row>
    <row r="59" spans="1:14" s="391" customFormat="1" ht="45">
      <c r="A59" s="295">
        <v>45</v>
      </c>
      <c r="B59" s="303" t="s">
        <v>1132</v>
      </c>
      <c r="C59" s="307">
        <v>8</v>
      </c>
      <c r="D59" s="308" t="s">
        <v>37</v>
      </c>
      <c r="E59" s="299"/>
      <c r="F59" s="423">
        <f>C59*E59</f>
        <v>0</v>
      </c>
      <c r="H59" s="267"/>
      <c r="I59" s="267"/>
      <c r="J59" s="267"/>
      <c r="K59" s="267"/>
      <c r="L59" s="267"/>
      <c r="M59" s="267"/>
      <c r="N59" s="267"/>
    </row>
    <row r="60" spans="1:14" s="391" customFormat="1" ht="45">
      <c r="A60" s="295">
        <v>46</v>
      </c>
      <c r="B60" s="303" t="s">
        <v>1133</v>
      </c>
      <c r="C60" s="307">
        <v>132</v>
      </c>
      <c r="D60" s="308" t="s">
        <v>37</v>
      </c>
      <c r="E60" s="299"/>
      <c r="F60" s="423">
        <f>C60*E60</f>
        <v>0</v>
      </c>
      <c r="H60" s="267"/>
      <c r="I60" s="267"/>
      <c r="J60" s="267"/>
      <c r="K60" s="267"/>
      <c r="L60" s="267"/>
      <c r="M60" s="267"/>
      <c r="N60" s="267"/>
    </row>
    <row r="61" spans="1:14" s="391" customFormat="1" ht="45">
      <c r="A61" s="295">
        <v>47</v>
      </c>
      <c r="B61" s="303" t="s">
        <v>932</v>
      </c>
      <c r="C61" s="307">
        <v>36</v>
      </c>
      <c r="D61" s="308" t="s">
        <v>37</v>
      </c>
      <c r="E61" s="299"/>
      <c r="F61" s="423">
        <f>C61*E61</f>
        <v>0</v>
      </c>
      <c r="H61" s="267"/>
      <c r="I61" s="267"/>
      <c r="J61" s="267"/>
      <c r="K61" s="267"/>
      <c r="L61" s="267"/>
      <c r="M61" s="267"/>
      <c r="N61" s="267"/>
    </row>
    <row r="62" spans="1:14" s="391" customFormat="1" ht="15">
      <c r="A62" s="295"/>
      <c r="B62" s="305" t="s">
        <v>100</v>
      </c>
      <c r="C62" s="309"/>
      <c r="D62" s="311"/>
      <c r="E62" s="299"/>
      <c r="F62" s="423"/>
      <c r="H62" s="267"/>
      <c r="I62" s="267"/>
      <c r="J62" s="267"/>
      <c r="K62" s="267"/>
      <c r="L62" s="267"/>
      <c r="M62" s="267"/>
      <c r="N62" s="267"/>
    </row>
    <row r="63" spans="1:14" s="391" customFormat="1" ht="30">
      <c r="A63" s="295">
        <v>48</v>
      </c>
      <c r="B63" s="303" t="s">
        <v>941</v>
      </c>
      <c r="C63" s="309">
        <v>18</v>
      </c>
      <c r="D63" s="311" t="s">
        <v>37</v>
      </c>
      <c r="E63" s="299"/>
      <c r="F63" s="423">
        <f>C63*E63</f>
        <v>0</v>
      </c>
      <c r="H63" s="267"/>
      <c r="I63" s="267"/>
      <c r="J63" s="267"/>
      <c r="K63" s="267"/>
      <c r="L63" s="267"/>
      <c r="M63" s="267"/>
      <c r="N63" s="267"/>
    </row>
    <row r="64" spans="1:14" s="391" customFormat="1" ht="30">
      <c r="A64" s="295">
        <v>49</v>
      </c>
      <c r="B64" s="303" t="s">
        <v>1134</v>
      </c>
      <c r="C64" s="309">
        <v>8</v>
      </c>
      <c r="D64" s="311" t="s">
        <v>37</v>
      </c>
      <c r="E64" s="299"/>
      <c r="F64" s="423">
        <f>C64*E64</f>
        <v>0</v>
      </c>
      <c r="H64" s="267"/>
      <c r="I64" s="267"/>
      <c r="J64" s="267"/>
      <c r="K64" s="267"/>
      <c r="L64" s="267"/>
      <c r="M64" s="267"/>
      <c r="N64" s="267"/>
    </row>
    <row r="65" spans="1:14" s="391" customFormat="1" ht="30">
      <c r="A65" s="295">
        <v>50</v>
      </c>
      <c r="B65" s="303" t="s">
        <v>959</v>
      </c>
      <c r="C65" s="309">
        <v>1</v>
      </c>
      <c r="D65" s="311" t="s">
        <v>37</v>
      </c>
      <c r="E65" s="299"/>
      <c r="F65" s="423">
        <f>C65*E65</f>
        <v>0</v>
      </c>
      <c r="H65" s="267"/>
      <c r="I65" s="267"/>
      <c r="J65" s="267"/>
      <c r="K65" s="267"/>
      <c r="L65" s="267"/>
      <c r="M65" s="267"/>
      <c r="N65" s="267"/>
    </row>
    <row r="66" spans="1:14" s="391" customFormat="1" ht="30" customHeight="1">
      <c r="A66" s="295">
        <v>51</v>
      </c>
      <c r="B66" s="303" t="s">
        <v>961</v>
      </c>
      <c r="C66" s="309">
        <v>5</v>
      </c>
      <c r="D66" s="311" t="s">
        <v>37</v>
      </c>
      <c r="E66" s="299"/>
      <c r="F66" s="423">
        <f>C66*E66</f>
        <v>0</v>
      </c>
      <c r="H66" s="267"/>
      <c r="I66" s="267"/>
      <c r="J66" s="267"/>
      <c r="K66" s="267"/>
      <c r="L66" s="267"/>
      <c r="M66" s="267"/>
      <c r="N66" s="267"/>
    </row>
    <row r="67" spans="1:14" s="391" customFormat="1" ht="30">
      <c r="A67" s="295">
        <v>52</v>
      </c>
      <c r="B67" s="303" t="s">
        <v>962</v>
      </c>
      <c r="C67" s="309">
        <v>68</v>
      </c>
      <c r="D67" s="311" t="s">
        <v>30</v>
      </c>
      <c r="E67" s="299"/>
      <c r="F67" s="423">
        <f>C67*E67</f>
        <v>0</v>
      </c>
      <c r="H67" s="267"/>
      <c r="I67" s="267"/>
      <c r="J67" s="267"/>
      <c r="K67" s="267"/>
      <c r="L67" s="267"/>
      <c r="M67" s="267"/>
      <c r="N67" s="267"/>
    </row>
    <row r="68" spans="1:6" ht="15">
      <c r="A68" s="295"/>
      <c r="B68" s="305" t="s">
        <v>944</v>
      </c>
      <c r="C68" s="309"/>
      <c r="D68" s="308"/>
      <c r="E68" s="299"/>
      <c r="F68" s="423"/>
    </row>
    <row r="69" spans="1:6" ht="45">
      <c r="A69" s="295">
        <v>53</v>
      </c>
      <c r="B69" s="303" t="s">
        <v>1135</v>
      </c>
      <c r="C69" s="309">
        <v>2</v>
      </c>
      <c r="D69" s="308" t="s">
        <v>30</v>
      </c>
      <c r="E69" s="299"/>
      <c r="F69" s="423">
        <f aca="true" t="shared" si="4" ref="F69:F78">C69*E69</f>
        <v>0</v>
      </c>
    </row>
    <row r="70" spans="1:6" ht="15">
      <c r="A70" s="295">
        <v>54</v>
      </c>
      <c r="B70" s="303" t="s">
        <v>971</v>
      </c>
      <c r="C70" s="309">
        <v>38</v>
      </c>
      <c r="D70" s="308" t="s">
        <v>30</v>
      </c>
      <c r="E70" s="299"/>
      <c r="F70" s="423">
        <f t="shared" si="4"/>
        <v>0</v>
      </c>
    </row>
    <row r="71" spans="1:6" ht="15">
      <c r="A71" s="295">
        <v>55</v>
      </c>
      <c r="B71" s="303" t="s">
        <v>927</v>
      </c>
      <c r="C71" s="309">
        <v>40</v>
      </c>
      <c r="D71" s="308" t="s">
        <v>30</v>
      </c>
      <c r="E71" s="299"/>
      <c r="F71" s="423">
        <f t="shared" si="4"/>
        <v>0</v>
      </c>
    </row>
    <row r="72" spans="1:6" ht="15">
      <c r="A72" s="295">
        <v>56</v>
      </c>
      <c r="B72" s="303" t="s">
        <v>972</v>
      </c>
      <c r="C72" s="309">
        <v>16</v>
      </c>
      <c r="D72" s="308" t="s">
        <v>30</v>
      </c>
      <c r="E72" s="299"/>
      <c r="F72" s="423">
        <f t="shared" si="4"/>
        <v>0</v>
      </c>
    </row>
    <row r="73" spans="1:6" ht="30">
      <c r="A73" s="295">
        <v>57</v>
      </c>
      <c r="B73" s="303" t="s">
        <v>1141</v>
      </c>
      <c r="C73" s="427">
        <v>4</v>
      </c>
      <c r="D73" s="428" t="s">
        <v>37</v>
      </c>
      <c r="E73" s="299"/>
      <c r="F73" s="423">
        <f>C73*E73</f>
        <v>0</v>
      </c>
    </row>
    <row r="74" spans="1:6" ht="45">
      <c r="A74" s="295">
        <v>58</v>
      </c>
      <c r="B74" s="303" t="s">
        <v>946</v>
      </c>
      <c r="C74" s="309">
        <v>72</v>
      </c>
      <c r="D74" s="308" t="s">
        <v>37</v>
      </c>
      <c r="E74" s="299"/>
      <c r="F74" s="423">
        <f t="shared" si="4"/>
        <v>0</v>
      </c>
    </row>
    <row r="75" spans="1:6" ht="27.75">
      <c r="A75" s="295">
        <v>59</v>
      </c>
      <c r="B75" s="303" t="s">
        <v>1136</v>
      </c>
      <c r="C75" s="309">
        <v>350</v>
      </c>
      <c r="D75" s="308" t="s">
        <v>30</v>
      </c>
      <c r="E75" s="299"/>
      <c r="F75" s="423">
        <f t="shared" si="4"/>
        <v>0</v>
      </c>
    </row>
    <row r="76" spans="1:6" s="391" customFormat="1" ht="15">
      <c r="A76" s="295">
        <v>60</v>
      </c>
      <c r="B76" s="308" t="s">
        <v>948</v>
      </c>
      <c r="C76" s="307">
        <v>1</v>
      </c>
      <c r="D76" s="304" t="s">
        <v>37</v>
      </c>
      <c r="E76" s="299"/>
      <c r="F76" s="423">
        <f t="shared" si="4"/>
        <v>0</v>
      </c>
    </row>
    <row r="77" spans="1:6" s="391" customFormat="1" ht="15">
      <c r="A77" s="295">
        <v>61</v>
      </c>
      <c r="B77" s="308" t="s">
        <v>949</v>
      </c>
      <c r="C77" s="307">
        <v>2</v>
      </c>
      <c r="D77" s="304" t="s">
        <v>37</v>
      </c>
      <c r="E77" s="299"/>
      <c r="F77" s="423">
        <f t="shared" si="4"/>
        <v>0</v>
      </c>
    </row>
    <row r="78" spans="1:6" s="391" customFormat="1" ht="15.75" thickBot="1">
      <c r="A78" s="312">
        <v>62</v>
      </c>
      <c r="B78" s="313" t="s">
        <v>950</v>
      </c>
      <c r="C78" s="314">
        <v>1</v>
      </c>
      <c r="D78" s="313" t="s">
        <v>17</v>
      </c>
      <c r="E78" s="315"/>
      <c r="F78" s="425">
        <f t="shared" si="4"/>
        <v>0</v>
      </c>
    </row>
    <row r="79" spans="1:14" s="391" customFormat="1" ht="15" customHeight="1">
      <c r="A79" s="471" t="s">
        <v>951</v>
      </c>
      <c r="B79" s="472"/>
      <c r="C79" s="472"/>
      <c r="D79" s="472"/>
      <c r="E79" s="472"/>
      <c r="F79" s="472"/>
      <c r="H79" s="267"/>
      <c r="I79" s="267"/>
      <c r="J79" s="267"/>
      <c r="K79" s="267"/>
      <c r="L79" s="267"/>
      <c r="M79" s="267"/>
      <c r="N79" s="267"/>
    </row>
    <row r="80" spans="1:6" ht="15">
      <c r="A80" s="472"/>
      <c r="B80" s="472"/>
      <c r="C80" s="472"/>
      <c r="D80" s="472"/>
      <c r="E80" s="472"/>
      <c r="F80" s="472"/>
    </row>
    <row r="81" spans="1:14" s="391" customFormat="1" ht="15">
      <c r="A81" s="267"/>
      <c r="B81" s="267"/>
      <c r="C81" s="316"/>
      <c r="D81" s="267"/>
      <c r="E81" s="267"/>
      <c r="F81" s="267"/>
      <c r="H81" s="267"/>
      <c r="I81" s="267"/>
      <c r="J81" s="267"/>
      <c r="K81" s="267"/>
      <c r="L81" s="267"/>
      <c r="M81" s="267"/>
      <c r="N81" s="267"/>
    </row>
    <row r="82" spans="1:14" s="391" customFormat="1" ht="15" customHeight="1">
      <c r="A82" s="267"/>
      <c r="B82" s="267"/>
      <c r="C82" s="316"/>
      <c r="D82" s="267"/>
      <c r="E82" s="267"/>
      <c r="F82" s="267"/>
      <c r="H82" s="267"/>
      <c r="I82" s="267"/>
      <c r="J82" s="267"/>
      <c r="K82" s="267"/>
      <c r="L82" s="267"/>
      <c r="M82" s="267"/>
      <c r="N82" s="267"/>
    </row>
    <row r="83" spans="1:14" s="391" customFormat="1" ht="15">
      <c r="A83" s="267"/>
      <c r="B83" s="267"/>
      <c r="C83" s="316"/>
      <c r="D83" s="267"/>
      <c r="E83" s="267"/>
      <c r="F83" s="267"/>
      <c r="H83" s="267"/>
      <c r="I83" s="267"/>
      <c r="J83" s="267"/>
      <c r="K83" s="267"/>
      <c r="L83" s="267"/>
      <c r="M83" s="267"/>
      <c r="N83" s="267"/>
    </row>
    <row r="84" spans="1:14" s="391" customFormat="1" ht="15" customHeight="1">
      <c r="A84" s="267"/>
      <c r="B84" s="267"/>
      <c r="C84" s="316"/>
      <c r="D84" s="267"/>
      <c r="E84" s="267"/>
      <c r="F84" s="267"/>
      <c r="H84" s="267"/>
      <c r="I84" s="267"/>
      <c r="J84" s="267"/>
      <c r="K84" s="267"/>
      <c r="L84" s="267"/>
      <c r="M84" s="267"/>
      <c r="N84" s="267"/>
    </row>
    <row r="85" spans="1:14" s="391" customFormat="1" ht="15">
      <c r="A85" s="267"/>
      <c r="B85" s="267"/>
      <c r="C85" s="316"/>
      <c r="D85" s="267"/>
      <c r="E85" s="267"/>
      <c r="F85" s="267"/>
      <c r="H85" s="267"/>
      <c r="I85" s="267"/>
      <c r="J85" s="267"/>
      <c r="K85" s="267"/>
      <c r="L85" s="267"/>
      <c r="M85" s="267"/>
      <c r="N85" s="267"/>
    </row>
    <row r="86" spans="1:14" s="391" customFormat="1" ht="15">
      <c r="A86" s="267"/>
      <c r="B86" s="267"/>
      <c r="C86" s="316"/>
      <c r="D86" s="267"/>
      <c r="E86" s="267"/>
      <c r="F86" s="267"/>
      <c r="H86" s="267"/>
      <c r="I86" s="267"/>
      <c r="J86" s="267"/>
      <c r="K86" s="267"/>
      <c r="L86" s="267"/>
      <c r="M86" s="267"/>
      <c r="N86" s="267"/>
    </row>
    <row r="87" spans="1:14" s="391" customFormat="1" ht="15">
      <c r="A87" s="267"/>
      <c r="B87" s="267"/>
      <c r="C87" s="316"/>
      <c r="D87" s="267"/>
      <c r="E87" s="267"/>
      <c r="F87" s="267"/>
      <c r="H87" s="267"/>
      <c r="I87" s="267"/>
      <c r="J87" s="267"/>
      <c r="K87" s="267"/>
      <c r="L87" s="267"/>
      <c r="M87" s="267"/>
      <c r="N87" s="267"/>
    </row>
    <row r="88" spans="1:14" s="391" customFormat="1" ht="15">
      <c r="A88" s="267"/>
      <c r="B88" s="267"/>
      <c r="C88" s="316"/>
      <c r="D88" s="267"/>
      <c r="E88" s="267"/>
      <c r="F88" s="267"/>
      <c r="H88" s="267"/>
      <c r="I88" s="267"/>
      <c r="J88" s="267"/>
      <c r="K88" s="267"/>
      <c r="L88" s="267"/>
      <c r="M88" s="267"/>
      <c r="N88" s="267"/>
    </row>
    <row r="90" spans="1:14" s="391" customFormat="1" ht="15">
      <c r="A90" s="267"/>
      <c r="B90" s="267"/>
      <c r="C90" s="316"/>
      <c r="D90" s="267"/>
      <c r="E90" s="267"/>
      <c r="F90" s="267"/>
      <c r="H90" s="267"/>
      <c r="I90" s="267"/>
      <c r="J90" s="267"/>
      <c r="K90" s="267"/>
      <c r="L90" s="267"/>
      <c r="M90" s="267"/>
      <c r="N90" s="267"/>
    </row>
    <row r="91" spans="1:14" s="391" customFormat="1" ht="15">
      <c r="A91" s="267"/>
      <c r="B91" s="267"/>
      <c r="C91" s="316"/>
      <c r="D91" s="267"/>
      <c r="E91" s="267"/>
      <c r="F91" s="267"/>
      <c r="H91" s="267"/>
      <c r="I91" s="267"/>
      <c r="J91" s="267"/>
      <c r="K91" s="267"/>
      <c r="L91" s="267"/>
      <c r="M91" s="267"/>
      <c r="N91" s="267"/>
    </row>
    <row r="92" spans="1:14" s="391" customFormat="1" ht="15">
      <c r="A92" s="267"/>
      <c r="B92" s="267"/>
      <c r="C92" s="316"/>
      <c r="D92" s="267"/>
      <c r="E92" s="267"/>
      <c r="F92" s="267"/>
      <c r="H92" s="267"/>
      <c r="I92" s="267"/>
      <c r="J92" s="267"/>
      <c r="K92" s="267"/>
      <c r="L92" s="267"/>
      <c r="M92" s="267"/>
      <c r="N92" s="267"/>
    </row>
    <row r="93" ht="15" customHeight="1"/>
    <row r="94" spans="1:14" s="391" customFormat="1" ht="15">
      <c r="A94" s="267"/>
      <c r="B94" s="267"/>
      <c r="C94" s="316"/>
      <c r="D94" s="267"/>
      <c r="E94" s="267"/>
      <c r="F94" s="267"/>
      <c r="H94" s="267"/>
      <c r="I94" s="267"/>
      <c r="J94" s="267"/>
      <c r="K94" s="267"/>
      <c r="L94" s="267"/>
      <c r="M94" s="267"/>
      <c r="N94" s="267"/>
    </row>
    <row r="95" spans="1:14" s="391" customFormat="1" ht="15">
      <c r="A95" s="267"/>
      <c r="B95" s="267"/>
      <c r="C95" s="316"/>
      <c r="D95" s="267"/>
      <c r="E95" s="267"/>
      <c r="F95" s="267"/>
      <c r="H95" s="267"/>
      <c r="I95" s="267"/>
      <c r="J95" s="267"/>
      <c r="K95" s="267"/>
      <c r="L95" s="267"/>
      <c r="M95" s="267"/>
      <c r="N95" s="267"/>
    </row>
    <row r="102" ht="15" customHeight="1"/>
  </sheetData>
  <sheetProtection/>
  <mergeCells count="11">
    <mergeCell ref="C7:D7"/>
    <mergeCell ref="E7:F7"/>
    <mergeCell ref="A9:F9"/>
    <mergeCell ref="A79:F80"/>
    <mergeCell ref="A1:F1"/>
    <mergeCell ref="C4:D4"/>
    <mergeCell ref="E4:F4"/>
    <mergeCell ref="C5:D5"/>
    <mergeCell ref="E5:F5"/>
    <mergeCell ref="C6:D6"/>
    <mergeCell ref="E6:F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2"/>
  <sheetViews>
    <sheetView showGridLines="0" view="pageBreakPreview" zoomScale="75" zoomScaleSheetLayoutView="75" workbookViewId="0" topLeftCell="A1">
      <selection activeCell="F19" sqref="F19"/>
    </sheetView>
  </sheetViews>
  <sheetFormatPr defaultColWidth="9.00390625" defaultRowHeight="12.75"/>
  <cols>
    <col min="1" max="1" width="2.875" style="9" customWidth="1"/>
    <col min="2" max="2" width="7.625" style="9" customWidth="1"/>
    <col min="3" max="3" width="81.75390625" style="9" customWidth="1"/>
    <col min="4" max="4" width="10.625" style="66" customWidth="1"/>
    <col min="5" max="5" width="10.625" style="9" customWidth="1"/>
    <col min="6" max="6" width="14.25390625" style="9" customWidth="1"/>
    <col min="7" max="7" width="17.125" style="9" customWidth="1"/>
    <col min="8" max="8" width="9.125" style="66" customWidth="1"/>
    <col min="9" max="9" width="7.375" style="66" customWidth="1"/>
    <col min="10" max="16384" width="9.125" style="66" customWidth="1"/>
  </cols>
  <sheetData>
    <row r="1" spans="1:4" ht="13.5" thickBot="1">
      <c r="A1" s="8"/>
      <c r="D1" s="150"/>
    </row>
    <row r="2" spans="2:7" ht="18.75" customHeight="1">
      <c r="B2" s="26" t="s">
        <v>8</v>
      </c>
      <c r="C2" s="151" t="s">
        <v>481</v>
      </c>
      <c r="D2" s="152"/>
      <c r="E2" s="35"/>
      <c r="F2" s="1"/>
      <c r="G2" s="4"/>
    </row>
    <row r="3" spans="2:7" ht="18.75" customHeight="1" thickBot="1">
      <c r="B3" s="28" t="s">
        <v>9</v>
      </c>
      <c r="C3" s="149" t="s">
        <v>806</v>
      </c>
      <c r="D3" s="153" t="s">
        <v>10</v>
      </c>
      <c r="E3" s="46" t="s">
        <v>486</v>
      </c>
      <c r="F3" s="2"/>
      <c r="G3" s="5"/>
    </row>
    <row r="4" spans="2:7" ht="18.75" customHeight="1">
      <c r="B4" s="6"/>
      <c r="C4" s="30" t="s">
        <v>483</v>
      </c>
      <c r="D4" s="154"/>
      <c r="E4" s="3" t="s">
        <v>487</v>
      </c>
      <c r="F4" s="3"/>
      <c r="G4" s="7"/>
    </row>
    <row r="5" spans="2:7" ht="30.75" customHeight="1" thickBot="1">
      <c r="B5" s="31" t="s">
        <v>12</v>
      </c>
      <c r="C5" s="32" t="s">
        <v>11</v>
      </c>
      <c r="D5" s="155" t="s">
        <v>13</v>
      </c>
      <c r="E5" s="32" t="s">
        <v>14</v>
      </c>
      <c r="F5" s="32" t="s">
        <v>15</v>
      </c>
      <c r="G5" s="33" t="s">
        <v>16</v>
      </c>
    </row>
    <row r="6" spans="2:7" ht="12.75">
      <c r="B6" s="10"/>
      <c r="C6" s="11"/>
      <c r="D6" s="156"/>
      <c r="E6" s="11"/>
      <c r="F6" s="11"/>
      <c r="G6" s="12"/>
    </row>
    <row r="7" spans="2:7" ht="12.75">
      <c r="B7" s="13"/>
      <c r="C7" s="14" t="s">
        <v>50</v>
      </c>
      <c r="D7" s="52"/>
      <c r="E7" s="38"/>
      <c r="F7" s="36"/>
      <c r="G7" s="37"/>
    </row>
    <row r="8" spans="2:7" ht="12.75">
      <c r="B8" s="13"/>
      <c r="C8" s="15"/>
      <c r="D8" s="52"/>
      <c r="E8" s="38"/>
      <c r="F8" s="36"/>
      <c r="G8" s="37"/>
    </row>
    <row r="9" spans="2:7" ht="38.25">
      <c r="B9" s="13"/>
      <c r="C9" s="15" t="s">
        <v>101</v>
      </c>
      <c r="D9" s="52"/>
      <c r="E9" s="38"/>
      <c r="F9" s="36"/>
      <c r="G9" s="37"/>
    </row>
    <row r="10" spans="2:7" ht="12.75">
      <c r="B10" s="13"/>
      <c r="C10" s="15" t="s">
        <v>102</v>
      </c>
      <c r="D10" s="52"/>
      <c r="E10" s="38"/>
      <c r="F10" s="36"/>
      <c r="G10" s="37"/>
    </row>
    <row r="11" spans="2:7" ht="89.25">
      <c r="B11" s="13"/>
      <c r="C11" s="15" t="s">
        <v>66</v>
      </c>
      <c r="D11" s="52"/>
      <c r="E11" s="38"/>
      <c r="F11" s="36"/>
      <c r="G11" s="37"/>
    </row>
    <row r="12" spans="2:7" ht="25.5">
      <c r="B12" s="13"/>
      <c r="C12" s="15" t="s">
        <v>67</v>
      </c>
      <c r="D12" s="52"/>
      <c r="E12" s="38"/>
      <c r="F12" s="36"/>
      <c r="G12" s="37"/>
    </row>
    <row r="13" spans="2:7" ht="25.5">
      <c r="B13" s="13"/>
      <c r="C13" s="15" t="s">
        <v>68</v>
      </c>
      <c r="D13" s="52"/>
      <c r="E13" s="38"/>
      <c r="F13" s="36"/>
      <c r="G13" s="37"/>
    </row>
    <row r="14" spans="2:7" ht="38.25">
      <c r="B14" s="13"/>
      <c r="C14" s="15" t="s">
        <v>69</v>
      </c>
      <c r="D14" s="52"/>
      <c r="E14" s="38"/>
      <c r="F14" s="36"/>
      <c r="G14" s="37"/>
    </row>
    <row r="15" spans="2:7" ht="12.75">
      <c r="B15" s="16"/>
      <c r="C15" s="17"/>
      <c r="D15" s="157"/>
      <c r="E15" s="18"/>
      <c r="F15" s="18"/>
      <c r="G15" s="19"/>
    </row>
    <row r="16" spans="2:7" ht="12.75">
      <c r="B16" s="41">
        <v>1</v>
      </c>
      <c r="C16" s="42" t="s">
        <v>488</v>
      </c>
      <c r="D16" s="43"/>
      <c r="E16" s="43"/>
      <c r="F16" s="43"/>
      <c r="G16" s="44"/>
    </row>
    <row r="17" spans="2:7" ht="12.75">
      <c r="B17" s="60"/>
      <c r="C17" s="48" t="s">
        <v>27</v>
      </c>
      <c r="D17" s="52"/>
      <c r="E17" s="54"/>
      <c r="F17" s="52"/>
      <c r="G17" s="62"/>
    </row>
    <row r="18" spans="2:7" ht="12.75">
      <c r="B18" s="60"/>
      <c r="C18" s="48"/>
      <c r="D18" s="52"/>
      <c r="E18" s="54"/>
      <c r="F18" s="52"/>
      <c r="G18" s="62"/>
    </row>
    <row r="19" spans="2:7" ht="153">
      <c r="B19" s="60" t="s">
        <v>18</v>
      </c>
      <c r="C19" s="48" t="s">
        <v>489</v>
      </c>
      <c r="D19" s="52">
        <v>1</v>
      </c>
      <c r="E19" s="54" t="s">
        <v>37</v>
      </c>
      <c r="F19" s="52"/>
      <c r="G19" s="62">
        <f>D19*F19</f>
        <v>0</v>
      </c>
    </row>
    <row r="20" spans="2:7" ht="51">
      <c r="B20" s="60" t="s">
        <v>23</v>
      </c>
      <c r="C20" s="48" t="s">
        <v>490</v>
      </c>
      <c r="D20" s="52">
        <v>1</v>
      </c>
      <c r="E20" s="54" t="s">
        <v>17</v>
      </c>
      <c r="F20" s="52"/>
      <c r="G20" s="62">
        <f aca="true" t="shared" si="0" ref="G20:G83">D20*F20</f>
        <v>0</v>
      </c>
    </row>
    <row r="21" spans="2:7" ht="12.75">
      <c r="B21" s="60" t="s">
        <v>132</v>
      </c>
      <c r="C21" s="48" t="s">
        <v>491</v>
      </c>
      <c r="D21" s="52">
        <v>1</v>
      </c>
      <c r="E21" s="54" t="s">
        <v>17</v>
      </c>
      <c r="F21" s="52"/>
      <c r="G21" s="62">
        <f t="shared" si="0"/>
        <v>0</v>
      </c>
    </row>
    <row r="22" spans="2:7" ht="51">
      <c r="B22" s="60" t="s">
        <v>133</v>
      </c>
      <c r="C22" s="48" t="s">
        <v>492</v>
      </c>
      <c r="D22" s="52">
        <v>1</v>
      </c>
      <c r="E22" s="54" t="s">
        <v>37</v>
      </c>
      <c r="F22" s="52"/>
      <c r="G22" s="62">
        <f t="shared" si="0"/>
        <v>0</v>
      </c>
    </row>
    <row r="23" spans="2:7" ht="25.5">
      <c r="B23" s="60" t="s">
        <v>134</v>
      </c>
      <c r="C23" s="48" t="s">
        <v>493</v>
      </c>
      <c r="D23" s="52">
        <v>1</v>
      </c>
      <c r="E23" s="54" t="s">
        <v>37</v>
      </c>
      <c r="F23" s="52"/>
      <c r="G23" s="62">
        <f t="shared" si="0"/>
        <v>0</v>
      </c>
    </row>
    <row r="24" spans="2:7" ht="165.75">
      <c r="B24" s="60" t="s">
        <v>25</v>
      </c>
      <c r="C24" s="48" t="s">
        <v>494</v>
      </c>
      <c r="D24" s="52">
        <v>1</v>
      </c>
      <c r="E24" s="54" t="s">
        <v>37</v>
      </c>
      <c r="F24" s="52"/>
      <c r="G24" s="62">
        <f t="shared" si="0"/>
        <v>0</v>
      </c>
    </row>
    <row r="25" spans="2:7" ht="51">
      <c r="B25" s="60" t="s">
        <v>26</v>
      </c>
      <c r="C25" s="48" t="s">
        <v>495</v>
      </c>
      <c r="D25" s="52">
        <v>1</v>
      </c>
      <c r="E25" s="54" t="s">
        <v>17</v>
      </c>
      <c r="F25" s="52"/>
      <c r="G25" s="62">
        <f t="shared" si="0"/>
        <v>0</v>
      </c>
    </row>
    <row r="26" spans="2:7" ht="12.75">
      <c r="B26" s="60" t="s">
        <v>177</v>
      </c>
      <c r="C26" s="48" t="s">
        <v>491</v>
      </c>
      <c r="D26" s="52">
        <v>1</v>
      </c>
      <c r="E26" s="54" t="s">
        <v>17</v>
      </c>
      <c r="F26" s="52"/>
      <c r="G26" s="62">
        <f t="shared" si="0"/>
        <v>0</v>
      </c>
    </row>
    <row r="27" spans="2:7" ht="51">
      <c r="B27" s="60" t="s">
        <v>178</v>
      </c>
      <c r="C27" s="48" t="s">
        <v>496</v>
      </c>
      <c r="D27" s="52">
        <v>1</v>
      </c>
      <c r="E27" s="54" t="s">
        <v>37</v>
      </c>
      <c r="F27" s="52"/>
      <c r="G27" s="62">
        <f t="shared" si="0"/>
        <v>0</v>
      </c>
    </row>
    <row r="28" spans="2:7" ht="25.5">
      <c r="B28" s="60" t="s">
        <v>179</v>
      </c>
      <c r="C28" s="48" t="s">
        <v>497</v>
      </c>
      <c r="D28" s="52">
        <v>1</v>
      </c>
      <c r="E28" s="54" t="s">
        <v>37</v>
      </c>
      <c r="F28" s="52"/>
      <c r="G28" s="62">
        <f t="shared" si="0"/>
        <v>0</v>
      </c>
    </row>
    <row r="29" spans="2:7" ht="25.5">
      <c r="B29" s="60" t="s">
        <v>498</v>
      </c>
      <c r="C29" s="48" t="s">
        <v>499</v>
      </c>
      <c r="D29" s="52">
        <v>1</v>
      </c>
      <c r="E29" s="54" t="s">
        <v>37</v>
      </c>
      <c r="F29" s="52"/>
      <c r="G29" s="62">
        <f t="shared" si="0"/>
        <v>0</v>
      </c>
    </row>
    <row r="30" spans="2:7" ht="89.25">
      <c r="B30" s="60" t="s">
        <v>500</v>
      </c>
      <c r="C30" s="48" t="s">
        <v>173</v>
      </c>
      <c r="D30" s="52">
        <v>1</v>
      </c>
      <c r="E30" s="54" t="s">
        <v>37</v>
      </c>
      <c r="F30" s="52"/>
      <c r="G30" s="62">
        <f t="shared" si="0"/>
        <v>0</v>
      </c>
    </row>
    <row r="31" spans="1:7" ht="89.25">
      <c r="A31" s="66"/>
      <c r="B31" s="60" t="s">
        <v>501</v>
      </c>
      <c r="C31" s="48" t="s">
        <v>127</v>
      </c>
      <c r="D31" s="52">
        <v>1</v>
      </c>
      <c r="E31" s="54" t="s">
        <v>37</v>
      </c>
      <c r="F31" s="52"/>
      <c r="G31" s="62">
        <f t="shared" si="0"/>
        <v>0</v>
      </c>
    </row>
    <row r="32" spans="2:7" ht="25.5">
      <c r="B32" s="60"/>
      <c r="C32" s="61" t="s">
        <v>131</v>
      </c>
      <c r="D32" s="52"/>
      <c r="E32" s="54"/>
      <c r="F32" s="52"/>
      <c r="G32" s="62">
        <f t="shared" si="0"/>
        <v>0</v>
      </c>
    </row>
    <row r="33" spans="2:7" ht="12.75">
      <c r="B33" s="60"/>
      <c r="C33" s="63"/>
      <c r="D33" s="52"/>
      <c r="E33" s="54"/>
      <c r="F33" s="52"/>
      <c r="G33" s="62">
        <f t="shared" si="0"/>
        <v>0</v>
      </c>
    </row>
    <row r="34" spans="2:7" ht="25.5">
      <c r="B34" s="60" t="s">
        <v>502</v>
      </c>
      <c r="C34" s="63" t="s">
        <v>503</v>
      </c>
      <c r="D34" s="52">
        <v>1</v>
      </c>
      <c r="E34" s="54" t="s">
        <v>37</v>
      </c>
      <c r="F34" s="52"/>
      <c r="G34" s="62">
        <f t="shared" si="0"/>
        <v>0</v>
      </c>
    </row>
    <row r="35" spans="2:7" ht="25.5">
      <c r="B35" s="60" t="s">
        <v>504</v>
      </c>
      <c r="C35" s="63" t="s">
        <v>505</v>
      </c>
      <c r="D35" s="52">
        <v>1</v>
      </c>
      <c r="E35" s="54" t="s">
        <v>37</v>
      </c>
      <c r="F35" s="52"/>
      <c r="G35" s="62">
        <f t="shared" si="0"/>
        <v>0</v>
      </c>
    </row>
    <row r="36" spans="2:7" ht="12.75">
      <c r="B36" s="60" t="s">
        <v>506</v>
      </c>
      <c r="C36" s="63" t="s">
        <v>507</v>
      </c>
      <c r="D36" s="52">
        <v>2</v>
      </c>
      <c r="E36" s="54" t="s">
        <v>37</v>
      </c>
      <c r="F36" s="52"/>
      <c r="G36" s="62">
        <f t="shared" si="0"/>
        <v>0</v>
      </c>
    </row>
    <row r="37" spans="2:7" ht="51">
      <c r="B37" s="60" t="s">
        <v>508</v>
      </c>
      <c r="C37" s="63" t="s">
        <v>509</v>
      </c>
      <c r="D37" s="52">
        <v>3</v>
      </c>
      <c r="E37" s="54" t="s">
        <v>37</v>
      </c>
      <c r="F37" s="52"/>
      <c r="G37" s="62">
        <f t="shared" si="0"/>
        <v>0</v>
      </c>
    </row>
    <row r="38" spans="2:7" ht="12.75">
      <c r="B38" s="60" t="s">
        <v>510</v>
      </c>
      <c r="C38" s="63" t="s">
        <v>511</v>
      </c>
      <c r="D38" s="52">
        <v>3</v>
      </c>
      <c r="E38" s="54" t="s">
        <v>37</v>
      </c>
      <c r="F38" s="52"/>
      <c r="G38" s="62">
        <f t="shared" si="0"/>
        <v>0</v>
      </c>
    </row>
    <row r="39" spans="2:7" ht="12.75">
      <c r="B39" s="13"/>
      <c r="C39" s="63"/>
      <c r="D39" s="52"/>
      <c r="E39" s="38"/>
      <c r="F39" s="36"/>
      <c r="G39" s="37"/>
    </row>
    <row r="40" spans="2:7" ht="12.75">
      <c r="B40" s="41">
        <v>2</v>
      </c>
      <c r="C40" s="42" t="s">
        <v>24</v>
      </c>
      <c r="D40" s="43"/>
      <c r="E40" s="43"/>
      <c r="F40" s="43"/>
      <c r="G40" s="44"/>
    </row>
    <row r="41" spans="2:7" ht="12.75">
      <c r="B41" s="60"/>
      <c r="C41" s="48" t="s">
        <v>27</v>
      </c>
      <c r="D41" s="52"/>
      <c r="E41" s="54"/>
      <c r="F41" s="52"/>
      <c r="G41" s="62"/>
    </row>
    <row r="42" spans="2:7" ht="12.75">
      <c r="B42" s="60"/>
      <c r="C42" s="48"/>
      <c r="D42" s="52"/>
      <c r="E42" s="54"/>
      <c r="F42" s="52"/>
      <c r="G42" s="62"/>
    </row>
    <row r="43" spans="2:7" ht="12.75">
      <c r="B43" s="60"/>
      <c r="C43" s="61" t="s">
        <v>125</v>
      </c>
      <c r="D43" s="52"/>
      <c r="E43" s="54"/>
      <c r="F43" s="52"/>
      <c r="G43" s="62"/>
    </row>
    <row r="44" spans="2:7" ht="12.75">
      <c r="B44" s="60"/>
      <c r="C44" s="63" t="s">
        <v>108</v>
      </c>
      <c r="D44" s="52"/>
      <c r="E44" s="54"/>
      <c r="F44" s="52"/>
      <c r="G44" s="62"/>
    </row>
    <row r="45" spans="2:7" ht="38.25">
      <c r="B45" s="60" t="s">
        <v>4</v>
      </c>
      <c r="C45" s="48" t="s">
        <v>512</v>
      </c>
      <c r="D45" s="52">
        <v>1</v>
      </c>
      <c r="E45" s="54" t="s">
        <v>37</v>
      </c>
      <c r="F45" s="52"/>
      <c r="G45" s="62">
        <f t="shared" si="0"/>
        <v>0</v>
      </c>
    </row>
    <row r="46" spans="2:7" ht="38.25">
      <c r="B46" s="60" t="s">
        <v>5</v>
      </c>
      <c r="C46" s="48" t="s">
        <v>513</v>
      </c>
      <c r="D46" s="52">
        <v>1</v>
      </c>
      <c r="E46" s="54" t="s">
        <v>37</v>
      </c>
      <c r="F46" s="52"/>
      <c r="G46" s="62">
        <f t="shared" si="0"/>
        <v>0</v>
      </c>
    </row>
    <row r="47" spans="2:7" ht="51">
      <c r="B47" s="60" t="s">
        <v>6</v>
      </c>
      <c r="C47" s="48" t="s">
        <v>514</v>
      </c>
      <c r="D47" s="52">
        <v>2</v>
      </c>
      <c r="E47" s="54" t="s">
        <v>37</v>
      </c>
      <c r="F47" s="52"/>
      <c r="G47" s="62">
        <f t="shared" si="0"/>
        <v>0</v>
      </c>
    </row>
    <row r="48" spans="2:7" ht="12.75">
      <c r="B48" s="60" t="s">
        <v>38</v>
      </c>
      <c r="C48" s="48" t="s">
        <v>71</v>
      </c>
      <c r="D48" s="52">
        <v>1</v>
      </c>
      <c r="E48" s="54" t="s">
        <v>37</v>
      </c>
      <c r="F48" s="52"/>
      <c r="G48" s="62">
        <f t="shared" si="0"/>
        <v>0</v>
      </c>
    </row>
    <row r="49" spans="2:7" ht="12.75">
      <c r="B49" s="60" t="s">
        <v>39</v>
      </c>
      <c r="C49" s="48" t="s">
        <v>74</v>
      </c>
      <c r="D49" s="52">
        <v>3</v>
      </c>
      <c r="E49" s="54" t="s">
        <v>37</v>
      </c>
      <c r="F49" s="52"/>
      <c r="G49" s="62">
        <f t="shared" si="0"/>
        <v>0</v>
      </c>
    </row>
    <row r="50" spans="2:7" ht="12.75">
      <c r="B50" s="60" t="s">
        <v>40</v>
      </c>
      <c r="C50" s="48" t="s">
        <v>515</v>
      </c>
      <c r="D50" s="52">
        <v>5</v>
      </c>
      <c r="E50" s="54" t="s">
        <v>37</v>
      </c>
      <c r="F50" s="52"/>
      <c r="G50" s="62">
        <f t="shared" si="0"/>
        <v>0</v>
      </c>
    </row>
    <row r="51" spans="2:7" ht="12.75">
      <c r="B51" s="60" t="s">
        <v>41</v>
      </c>
      <c r="C51" s="48" t="s">
        <v>516</v>
      </c>
      <c r="D51" s="52">
        <v>13</v>
      </c>
      <c r="E51" s="54" t="s">
        <v>37</v>
      </c>
      <c r="F51" s="52"/>
      <c r="G51" s="62">
        <f t="shared" si="0"/>
        <v>0</v>
      </c>
    </row>
    <row r="52" spans="2:7" ht="12.75">
      <c r="B52" s="60" t="s">
        <v>42</v>
      </c>
      <c r="C52" s="48" t="s">
        <v>517</v>
      </c>
      <c r="D52" s="52">
        <v>2</v>
      </c>
      <c r="E52" s="54" t="s">
        <v>37</v>
      </c>
      <c r="F52" s="52"/>
      <c r="G52" s="62">
        <f t="shared" si="0"/>
        <v>0</v>
      </c>
    </row>
    <row r="53" spans="2:7" ht="12.75">
      <c r="B53" s="60" t="s">
        <v>43</v>
      </c>
      <c r="C53" s="48" t="s">
        <v>120</v>
      </c>
      <c r="D53" s="52">
        <v>1</v>
      </c>
      <c r="E53" s="54" t="s">
        <v>37</v>
      </c>
      <c r="F53" s="52"/>
      <c r="G53" s="62">
        <f t="shared" si="0"/>
        <v>0</v>
      </c>
    </row>
    <row r="54" spans="2:7" ht="12.75">
      <c r="B54" s="60" t="s">
        <v>44</v>
      </c>
      <c r="C54" s="48" t="s">
        <v>518</v>
      </c>
      <c r="D54" s="52">
        <v>1</v>
      </c>
      <c r="E54" s="54" t="s">
        <v>37</v>
      </c>
      <c r="F54" s="52"/>
      <c r="G54" s="62">
        <f t="shared" si="0"/>
        <v>0</v>
      </c>
    </row>
    <row r="55" spans="2:7" ht="12.75">
      <c r="B55" s="60" t="s">
        <v>45</v>
      </c>
      <c r="C55" s="48" t="s">
        <v>519</v>
      </c>
      <c r="D55" s="52">
        <v>1</v>
      </c>
      <c r="E55" s="54" t="s">
        <v>37</v>
      </c>
      <c r="F55" s="52"/>
      <c r="G55" s="62">
        <f t="shared" si="0"/>
        <v>0</v>
      </c>
    </row>
    <row r="56" spans="2:7" ht="12.75">
      <c r="B56" s="60" t="s">
        <v>51</v>
      </c>
      <c r="C56" s="48" t="s">
        <v>520</v>
      </c>
      <c r="D56" s="52">
        <v>1</v>
      </c>
      <c r="E56" s="54" t="s">
        <v>37</v>
      </c>
      <c r="F56" s="52"/>
      <c r="G56" s="62">
        <f t="shared" si="0"/>
        <v>0</v>
      </c>
    </row>
    <row r="57" spans="2:7" ht="12.75">
      <c r="B57" s="60" t="s">
        <v>52</v>
      </c>
      <c r="C57" s="48" t="s">
        <v>521</v>
      </c>
      <c r="D57" s="52">
        <v>1</v>
      </c>
      <c r="E57" s="54" t="s">
        <v>37</v>
      </c>
      <c r="F57" s="52"/>
      <c r="G57" s="62">
        <f t="shared" si="0"/>
        <v>0</v>
      </c>
    </row>
    <row r="58" spans="2:7" ht="12.75">
      <c r="B58" s="60" t="s">
        <v>53</v>
      </c>
      <c r="C58" s="48" t="s">
        <v>522</v>
      </c>
      <c r="D58" s="52">
        <v>1</v>
      </c>
      <c r="E58" s="54" t="s">
        <v>37</v>
      </c>
      <c r="F58" s="52"/>
      <c r="G58" s="62">
        <f t="shared" si="0"/>
        <v>0</v>
      </c>
    </row>
    <row r="59" spans="2:7" ht="12.75">
      <c r="B59" s="60" t="s">
        <v>54</v>
      </c>
      <c r="C59" s="48" t="s">
        <v>523</v>
      </c>
      <c r="D59" s="52">
        <v>1</v>
      </c>
      <c r="E59" s="54" t="s">
        <v>37</v>
      </c>
      <c r="F59" s="52"/>
      <c r="G59" s="62">
        <f t="shared" si="0"/>
        <v>0</v>
      </c>
    </row>
    <row r="60" spans="2:7" ht="51">
      <c r="B60" s="60" t="s">
        <v>55</v>
      </c>
      <c r="C60" s="48" t="s">
        <v>524</v>
      </c>
      <c r="D60" s="52">
        <v>1</v>
      </c>
      <c r="E60" s="54" t="s">
        <v>37</v>
      </c>
      <c r="F60" s="52"/>
      <c r="G60" s="62">
        <f t="shared" si="0"/>
        <v>0</v>
      </c>
    </row>
    <row r="61" spans="2:7" ht="12.75">
      <c r="B61" s="60" t="s">
        <v>56</v>
      </c>
      <c r="C61" s="64" t="s">
        <v>129</v>
      </c>
      <c r="D61" s="52">
        <v>2</v>
      </c>
      <c r="E61" s="54" t="s">
        <v>37</v>
      </c>
      <c r="F61" s="52"/>
      <c r="G61" s="62">
        <f t="shared" si="0"/>
        <v>0</v>
      </c>
    </row>
    <row r="62" spans="2:7" ht="12.75">
      <c r="B62" s="60" t="s">
        <v>57</v>
      </c>
      <c r="C62" s="48" t="s">
        <v>118</v>
      </c>
      <c r="D62" s="52">
        <v>3</v>
      </c>
      <c r="E62" s="54" t="s">
        <v>37</v>
      </c>
      <c r="F62" s="52"/>
      <c r="G62" s="62">
        <f t="shared" si="0"/>
        <v>0</v>
      </c>
    </row>
    <row r="63" spans="2:7" ht="12.75">
      <c r="B63" s="60" t="s">
        <v>58</v>
      </c>
      <c r="C63" s="48" t="s">
        <v>128</v>
      </c>
      <c r="D63" s="52">
        <v>6</v>
      </c>
      <c r="E63" s="54" t="s">
        <v>37</v>
      </c>
      <c r="F63" s="52"/>
      <c r="G63" s="62">
        <f t="shared" si="0"/>
        <v>0</v>
      </c>
    </row>
    <row r="64" spans="2:7" ht="12.75">
      <c r="B64" s="60" t="s">
        <v>525</v>
      </c>
      <c r="C64" s="48" t="s">
        <v>107</v>
      </c>
      <c r="D64" s="52">
        <v>4</v>
      </c>
      <c r="E64" s="54" t="s">
        <v>37</v>
      </c>
      <c r="F64" s="52"/>
      <c r="G64" s="62">
        <f t="shared" si="0"/>
        <v>0</v>
      </c>
    </row>
    <row r="65" spans="2:7" ht="12.75">
      <c r="B65" s="60" t="s">
        <v>526</v>
      </c>
      <c r="C65" s="65" t="s">
        <v>75</v>
      </c>
      <c r="D65" s="52">
        <v>2</v>
      </c>
      <c r="E65" s="54" t="s">
        <v>37</v>
      </c>
      <c r="F65" s="52"/>
      <c r="G65" s="62">
        <f t="shared" si="0"/>
        <v>0</v>
      </c>
    </row>
    <row r="66" spans="2:7" ht="25.5">
      <c r="B66" s="60" t="s">
        <v>527</v>
      </c>
      <c r="C66" s="65" t="s">
        <v>135</v>
      </c>
      <c r="D66" s="52">
        <v>2</v>
      </c>
      <c r="E66" s="54" t="s">
        <v>37</v>
      </c>
      <c r="F66" s="52"/>
      <c r="G66" s="62">
        <f t="shared" si="0"/>
        <v>0</v>
      </c>
    </row>
    <row r="67" spans="2:7" ht="25.5">
      <c r="B67" s="60" t="s">
        <v>528</v>
      </c>
      <c r="C67" s="48" t="s">
        <v>529</v>
      </c>
      <c r="D67" s="52">
        <v>1</v>
      </c>
      <c r="E67" s="54" t="s">
        <v>37</v>
      </c>
      <c r="F67" s="52"/>
      <c r="G67" s="62">
        <f t="shared" si="0"/>
        <v>0</v>
      </c>
    </row>
    <row r="68" spans="2:7" ht="25.5">
      <c r="B68" s="60" t="s">
        <v>530</v>
      </c>
      <c r="C68" s="48" t="s">
        <v>531</v>
      </c>
      <c r="D68" s="52">
        <v>1</v>
      </c>
      <c r="E68" s="54" t="s">
        <v>37</v>
      </c>
      <c r="F68" s="52"/>
      <c r="G68" s="62">
        <f t="shared" si="0"/>
        <v>0</v>
      </c>
    </row>
    <row r="69" spans="2:7" ht="25.5">
      <c r="B69" s="60" t="s">
        <v>532</v>
      </c>
      <c r="C69" s="48" t="s">
        <v>533</v>
      </c>
      <c r="D69" s="52">
        <v>1</v>
      </c>
      <c r="E69" s="54" t="s">
        <v>37</v>
      </c>
      <c r="F69" s="52"/>
      <c r="G69" s="62">
        <f t="shared" si="0"/>
        <v>0</v>
      </c>
    </row>
    <row r="70" spans="2:7" ht="12.75">
      <c r="B70" s="60" t="s">
        <v>534</v>
      </c>
      <c r="C70" s="48" t="s">
        <v>535</v>
      </c>
      <c r="D70" s="52">
        <v>1</v>
      </c>
      <c r="E70" s="54" t="s">
        <v>37</v>
      </c>
      <c r="F70" s="52"/>
      <c r="G70" s="62">
        <f t="shared" si="0"/>
        <v>0</v>
      </c>
    </row>
    <row r="71" spans="2:7" ht="12.75">
      <c r="B71" s="60"/>
      <c r="C71" s="48"/>
      <c r="D71" s="52"/>
      <c r="E71" s="54"/>
      <c r="F71" s="52"/>
      <c r="G71" s="62"/>
    </row>
    <row r="72" spans="2:7" ht="12.75">
      <c r="B72" s="60"/>
      <c r="C72" s="61" t="s">
        <v>536</v>
      </c>
      <c r="D72" s="52"/>
      <c r="E72" s="54"/>
      <c r="F72" s="52"/>
      <c r="G72" s="62"/>
    </row>
    <row r="73" spans="2:7" ht="12.75">
      <c r="B73" s="60"/>
      <c r="C73" s="63" t="s">
        <v>108</v>
      </c>
      <c r="D73" s="52"/>
      <c r="E73" s="54"/>
      <c r="F73" s="52"/>
      <c r="G73" s="62"/>
    </row>
    <row r="74" spans="2:7" ht="51">
      <c r="B74" s="60" t="s">
        <v>537</v>
      </c>
      <c r="C74" s="48" t="s">
        <v>538</v>
      </c>
      <c r="D74" s="52">
        <v>3</v>
      </c>
      <c r="E74" s="54" t="s">
        <v>37</v>
      </c>
      <c r="F74" s="52"/>
      <c r="G74" s="62">
        <f t="shared" si="0"/>
        <v>0</v>
      </c>
    </row>
    <row r="75" spans="2:7" ht="51">
      <c r="B75" s="60" t="s">
        <v>539</v>
      </c>
      <c r="C75" s="48" t="s">
        <v>540</v>
      </c>
      <c r="D75" s="52">
        <v>1</v>
      </c>
      <c r="E75" s="54" t="s">
        <v>37</v>
      </c>
      <c r="F75" s="52"/>
      <c r="G75" s="62">
        <f t="shared" si="0"/>
        <v>0</v>
      </c>
    </row>
    <row r="76" spans="2:7" ht="51">
      <c r="B76" s="60" t="s">
        <v>541</v>
      </c>
      <c r="C76" s="48" t="s">
        <v>542</v>
      </c>
      <c r="D76" s="52">
        <v>1</v>
      </c>
      <c r="E76" s="54" t="s">
        <v>37</v>
      </c>
      <c r="F76" s="52"/>
      <c r="G76" s="62">
        <f t="shared" si="0"/>
        <v>0</v>
      </c>
    </row>
    <row r="77" spans="2:7" ht="12.75">
      <c r="B77" s="60" t="s">
        <v>543</v>
      </c>
      <c r="C77" s="48" t="s">
        <v>544</v>
      </c>
      <c r="D77" s="52">
        <v>25</v>
      </c>
      <c r="E77" s="54" t="s">
        <v>37</v>
      </c>
      <c r="F77" s="52"/>
      <c r="G77" s="62">
        <f t="shared" si="0"/>
        <v>0</v>
      </c>
    </row>
    <row r="78" spans="2:7" ht="12.75">
      <c r="B78" s="60" t="s">
        <v>545</v>
      </c>
      <c r="C78" s="48" t="s">
        <v>546</v>
      </c>
      <c r="D78" s="52">
        <v>14</v>
      </c>
      <c r="E78" s="54" t="s">
        <v>37</v>
      </c>
      <c r="F78" s="52"/>
      <c r="G78" s="62">
        <f t="shared" si="0"/>
        <v>0</v>
      </c>
    </row>
    <row r="79" spans="2:7" ht="12.75">
      <c r="B79" s="60" t="s">
        <v>547</v>
      </c>
      <c r="C79" s="48" t="s">
        <v>548</v>
      </c>
      <c r="D79" s="52">
        <v>6</v>
      </c>
      <c r="E79" s="54" t="s">
        <v>37</v>
      </c>
      <c r="F79" s="52"/>
      <c r="G79" s="62">
        <f t="shared" si="0"/>
        <v>0</v>
      </c>
    </row>
    <row r="80" spans="2:7" ht="12.75">
      <c r="B80" s="60" t="s">
        <v>549</v>
      </c>
      <c r="C80" s="48" t="s">
        <v>550</v>
      </c>
      <c r="D80" s="52">
        <v>4</v>
      </c>
      <c r="E80" s="54" t="s">
        <v>37</v>
      </c>
      <c r="F80" s="52"/>
      <c r="G80" s="62">
        <f t="shared" si="0"/>
        <v>0</v>
      </c>
    </row>
    <row r="81" spans="2:7" ht="12.75">
      <c r="B81" s="60" t="s">
        <v>551</v>
      </c>
      <c r="C81" s="48" t="s">
        <v>552</v>
      </c>
      <c r="D81" s="52">
        <v>2</v>
      </c>
      <c r="E81" s="54" t="s">
        <v>37</v>
      </c>
      <c r="F81" s="52"/>
      <c r="G81" s="62">
        <f t="shared" si="0"/>
        <v>0</v>
      </c>
    </row>
    <row r="82" spans="2:7" ht="25.5">
      <c r="B82" s="60" t="s">
        <v>553</v>
      </c>
      <c r="C82" s="48" t="s">
        <v>554</v>
      </c>
      <c r="D82" s="52">
        <v>3</v>
      </c>
      <c r="E82" s="54" t="s">
        <v>17</v>
      </c>
      <c r="F82" s="52"/>
      <c r="G82" s="62">
        <f t="shared" si="0"/>
        <v>0</v>
      </c>
    </row>
    <row r="83" spans="2:7" ht="25.5">
      <c r="B83" s="60" t="s">
        <v>555</v>
      </c>
      <c r="C83" s="48" t="s">
        <v>556</v>
      </c>
      <c r="D83" s="52">
        <v>1</v>
      </c>
      <c r="E83" s="54" t="s">
        <v>17</v>
      </c>
      <c r="F83" s="52"/>
      <c r="G83" s="62">
        <f t="shared" si="0"/>
        <v>0</v>
      </c>
    </row>
    <row r="84" spans="2:7" ht="25.5">
      <c r="B84" s="60" t="s">
        <v>557</v>
      </c>
      <c r="C84" s="48" t="s">
        <v>558</v>
      </c>
      <c r="D84" s="52">
        <v>1</v>
      </c>
      <c r="E84" s="54" t="s">
        <v>17</v>
      </c>
      <c r="F84" s="52"/>
      <c r="G84" s="62">
        <f aca="true" t="shared" si="1" ref="G84:G143">D84*F84</f>
        <v>0</v>
      </c>
    </row>
    <row r="85" spans="2:7" ht="25.5">
      <c r="B85" s="60" t="s">
        <v>559</v>
      </c>
      <c r="C85" s="20" t="s">
        <v>560</v>
      </c>
      <c r="D85" s="52">
        <v>3</v>
      </c>
      <c r="E85" s="54" t="s">
        <v>37</v>
      </c>
      <c r="F85" s="52"/>
      <c r="G85" s="62">
        <f t="shared" si="1"/>
        <v>0</v>
      </c>
    </row>
    <row r="86" spans="2:7" ht="25.5">
      <c r="B86" s="60" t="s">
        <v>561</v>
      </c>
      <c r="C86" s="20" t="s">
        <v>562</v>
      </c>
      <c r="D86" s="52">
        <v>1</v>
      </c>
      <c r="E86" s="54" t="s">
        <v>37</v>
      </c>
      <c r="F86" s="52"/>
      <c r="G86" s="62">
        <f t="shared" si="1"/>
        <v>0</v>
      </c>
    </row>
    <row r="87" spans="2:7" ht="25.5">
      <c r="B87" s="60" t="s">
        <v>563</v>
      </c>
      <c r="C87" s="20" t="s">
        <v>564</v>
      </c>
      <c r="D87" s="52">
        <v>1</v>
      </c>
      <c r="E87" s="54" t="s">
        <v>37</v>
      </c>
      <c r="F87" s="52"/>
      <c r="G87" s="62">
        <f t="shared" si="1"/>
        <v>0</v>
      </c>
    </row>
    <row r="88" spans="2:7" ht="12.75">
      <c r="B88" s="60" t="s">
        <v>565</v>
      </c>
      <c r="C88" s="64" t="s">
        <v>129</v>
      </c>
      <c r="D88" s="52">
        <v>15</v>
      </c>
      <c r="E88" s="54" t="s">
        <v>37</v>
      </c>
      <c r="F88" s="52"/>
      <c r="G88" s="62">
        <f t="shared" si="1"/>
        <v>0</v>
      </c>
    </row>
    <row r="89" spans="2:7" ht="12.75">
      <c r="B89" s="60" t="s">
        <v>566</v>
      </c>
      <c r="C89" s="48" t="s">
        <v>128</v>
      </c>
      <c r="D89" s="52">
        <v>22</v>
      </c>
      <c r="E89" s="54" t="s">
        <v>37</v>
      </c>
      <c r="F89" s="52"/>
      <c r="G89" s="62">
        <f t="shared" si="1"/>
        <v>0</v>
      </c>
    </row>
    <row r="90" spans="2:7" ht="12.75">
      <c r="B90" s="60" t="s">
        <v>567</v>
      </c>
      <c r="C90" s="48" t="s">
        <v>106</v>
      </c>
      <c r="D90" s="52">
        <v>13</v>
      </c>
      <c r="E90" s="54" t="s">
        <v>37</v>
      </c>
      <c r="F90" s="52"/>
      <c r="G90" s="62">
        <f t="shared" si="1"/>
        <v>0</v>
      </c>
    </row>
    <row r="91" spans="1:7" ht="12.75">
      <c r="A91" s="66"/>
      <c r="B91" s="60" t="s">
        <v>568</v>
      </c>
      <c r="C91" s="48" t="s">
        <v>569</v>
      </c>
      <c r="D91" s="52">
        <v>1</v>
      </c>
      <c r="E91" s="54" t="s">
        <v>17</v>
      </c>
      <c r="F91" s="52"/>
      <c r="G91" s="62">
        <f t="shared" si="1"/>
        <v>0</v>
      </c>
    </row>
    <row r="92" spans="1:7" ht="12.75">
      <c r="A92" s="66"/>
      <c r="B92" s="60"/>
      <c r="C92" s="48"/>
      <c r="D92" s="52"/>
      <c r="E92" s="54"/>
      <c r="F92" s="52"/>
      <c r="G92" s="62"/>
    </row>
    <row r="93" spans="1:7" ht="12.75">
      <c r="A93" s="66"/>
      <c r="B93" s="60"/>
      <c r="C93" s="61" t="s">
        <v>570</v>
      </c>
      <c r="D93" s="52"/>
      <c r="E93" s="54"/>
      <c r="F93" s="52"/>
      <c r="G93" s="62"/>
    </row>
    <row r="94" spans="1:7" ht="12.75">
      <c r="A94" s="66"/>
      <c r="B94" s="60"/>
      <c r="C94" s="63" t="s">
        <v>571</v>
      </c>
      <c r="D94" s="52"/>
      <c r="E94" s="54"/>
      <c r="F94" s="52"/>
      <c r="G94" s="62"/>
    </row>
    <row r="95" spans="1:7" ht="51">
      <c r="A95" s="66"/>
      <c r="B95" s="60" t="s">
        <v>572</v>
      </c>
      <c r="C95" s="48" t="s">
        <v>573</v>
      </c>
      <c r="D95" s="52">
        <v>2</v>
      </c>
      <c r="E95" s="54" t="s">
        <v>37</v>
      </c>
      <c r="F95" s="52"/>
      <c r="G95" s="62">
        <f t="shared" si="1"/>
        <v>0</v>
      </c>
    </row>
    <row r="96" spans="1:7" ht="12.75">
      <c r="A96" s="66"/>
      <c r="B96" s="60" t="s">
        <v>574</v>
      </c>
      <c r="C96" s="48" t="s">
        <v>575</v>
      </c>
      <c r="D96" s="52">
        <v>4</v>
      </c>
      <c r="E96" s="54" t="s">
        <v>37</v>
      </c>
      <c r="F96" s="52"/>
      <c r="G96" s="62">
        <f t="shared" si="1"/>
        <v>0</v>
      </c>
    </row>
    <row r="97" spans="1:7" ht="12.75">
      <c r="A97" s="66"/>
      <c r="B97" s="60" t="s">
        <v>576</v>
      </c>
      <c r="C97" s="48" t="s">
        <v>577</v>
      </c>
      <c r="D97" s="52">
        <v>4</v>
      </c>
      <c r="E97" s="54" t="s">
        <v>37</v>
      </c>
      <c r="F97" s="52"/>
      <c r="G97" s="62">
        <f t="shared" si="1"/>
        <v>0</v>
      </c>
    </row>
    <row r="98" spans="1:7" ht="12.75">
      <c r="A98" s="66"/>
      <c r="B98" s="60" t="s">
        <v>578</v>
      </c>
      <c r="C98" s="48" t="s">
        <v>579</v>
      </c>
      <c r="D98" s="52">
        <v>2</v>
      </c>
      <c r="E98" s="54" t="s">
        <v>37</v>
      </c>
      <c r="F98" s="52"/>
      <c r="G98" s="62">
        <f t="shared" si="1"/>
        <v>0</v>
      </c>
    </row>
    <row r="99" spans="1:7" ht="12.75">
      <c r="A99" s="66"/>
      <c r="B99" s="60" t="s">
        <v>580</v>
      </c>
      <c r="C99" s="48" t="s">
        <v>581</v>
      </c>
      <c r="D99" s="52">
        <v>2</v>
      </c>
      <c r="E99" s="54" t="s">
        <v>37</v>
      </c>
      <c r="F99" s="52"/>
      <c r="G99" s="62">
        <f t="shared" si="1"/>
        <v>0</v>
      </c>
    </row>
    <row r="100" spans="1:7" ht="12.75">
      <c r="A100" s="66"/>
      <c r="B100" s="60" t="s">
        <v>582</v>
      </c>
      <c r="C100" s="48" t="s">
        <v>106</v>
      </c>
      <c r="D100" s="52">
        <v>4</v>
      </c>
      <c r="E100" s="54" t="s">
        <v>37</v>
      </c>
      <c r="F100" s="52"/>
      <c r="G100" s="62">
        <f t="shared" si="1"/>
        <v>0</v>
      </c>
    </row>
    <row r="101" spans="1:7" ht="12.75">
      <c r="A101" s="66"/>
      <c r="B101" s="60" t="s">
        <v>583</v>
      </c>
      <c r="C101" s="48" t="s">
        <v>584</v>
      </c>
      <c r="D101" s="52">
        <v>2</v>
      </c>
      <c r="E101" s="54" t="s">
        <v>37</v>
      </c>
      <c r="F101" s="52"/>
      <c r="G101" s="62">
        <f t="shared" si="1"/>
        <v>0</v>
      </c>
    </row>
    <row r="102" spans="1:7" ht="12.75">
      <c r="A102" s="66"/>
      <c r="B102" s="60" t="s">
        <v>585</v>
      </c>
      <c r="C102" s="64" t="s">
        <v>586</v>
      </c>
      <c r="D102" s="52">
        <v>2</v>
      </c>
      <c r="E102" s="54" t="s">
        <v>37</v>
      </c>
      <c r="F102" s="52"/>
      <c r="G102" s="62">
        <f t="shared" si="1"/>
        <v>0</v>
      </c>
    </row>
    <row r="103" spans="1:7" ht="12.75">
      <c r="A103" s="66"/>
      <c r="B103" s="60" t="s">
        <v>587</v>
      </c>
      <c r="C103" s="48" t="s">
        <v>588</v>
      </c>
      <c r="D103" s="52">
        <v>4</v>
      </c>
      <c r="E103" s="54" t="s">
        <v>37</v>
      </c>
      <c r="F103" s="52"/>
      <c r="G103" s="62">
        <f t="shared" si="1"/>
        <v>0</v>
      </c>
    </row>
    <row r="104" spans="1:7" ht="12.75">
      <c r="A104" s="66"/>
      <c r="B104" s="60" t="s">
        <v>589</v>
      </c>
      <c r="C104" s="48" t="s">
        <v>590</v>
      </c>
      <c r="D104" s="52">
        <v>2</v>
      </c>
      <c r="E104" s="54" t="s">
        <v>37</v>
      </c>
      <c r="F104" s="52"/>
      <c r="G104" s="62">
        <f t="shared" si="1"/>
        <v>0</v>
      </c>
    </row>
    <row r="105" spans="1:7" ht="12.75">
      <c r="A105" s="66"/>
      <c r="B105" s="60"/>
      <c r="C105" s="48"/>
      <c r="D105" s="52"/>
      <c r="E105" s="54"/>
      <c r="F105" s="52"/>
      <c r="G105" s="62"/>
    </row>
    <row r="106" spans="2:7" ht="12.75">
      <c r="B106" s="41">
        <v>3</v>
      </c>
      <c r="C106" s="42" t="s">
        <v>28</v>
      </c>
      <c r="D106" s="43"/>
      <c r="E106" s="43"/>
      <c r="F106" s="43"/>
      <c r="G106" s="44"/>
    </row>
    <row r="107" spans="2:7" ht="38.25">
      <c r="B107" s="60"/>
      <c r="C107" s="48" t="s">
        <v>117</v>
      </c>
      <c r="D107" s="52"/>
      <c r="E107" s="54"/>
      <c r="F107" s="52"/>
      <c r="G107" s="62"/>
    </row>
    <row r="108" spans="2:7" ht="12.75">
      <c r="B108" s="60"/>
      <c r="C108" s="48"/>
      <c r="D108" s="52"/>
      <c r="E108" s="54"/>
      <c r="F108" s="52"/>
      <c r="G108" s="62"/>
    </row>
    <row r="109" spans="2:7" ht="12.75">
      <c r="B109" s="60"/>
      <c r="C109" s="61" t="s">
        <v>105</v>
      </c>
      <c r="D109" s="52"/>
      <c r="E109" s="54"/>
      <c r="F109" s="52"/>
      <c r="G109" s="62"/>
    </row>
    <row r="110" spans="2:7" ht="12.75">
      <c r="B110" s="60"/>
      <c r="C110" s="63" t="s">
        <v>109</v>
      </c>
      <c r="D110" s="52"/>
      <c r="E110" s="54"/>
      <c r="F110" s="52"/>
      <c r="G110" s="62"/>
    </row>
    <row r="111" spans="2:7" ht="12.75">
      <c r="B111" s="60" t="s">
        <v>19</v>
      </c>
      <c r="C111" s="48" t="s">
        <v>110</v>
      </c>
      <c r="D111" s="52">
        <v>20</v>
      </c>
      <c r="E111" s="54" t="s">
        <v>30</v>
      </c>
      <c r="F111" s="52"/>
      <c r="G111" s="62">
        <f t="shared" si="1"/>
        <v>0</v>
      </c>
    </row>
    <row r="112" spans="2:7" ht="12.75">
      <c r="B112" s="60"/>
      <c r="C112" s="48"/>
      <c r="D112" s="52"/>
      <c r="E112" s="54"/>
      <c r="F112" s="52"/>
      <c r="G112" s="62"/>
    </row>
    <row r="113" spans="2:7" ht="12.75">
      <c r="B113" s="60"/>
      <c r="C113" s="63" t="s">
        <v>112</v>
      </c>
      <c r="D113" s="52"/>
      <c r="E113" s="54"/>
      <c r="F113" s="52"/>
      <c r="G113" s="62"/>
    </row>
    <row r="114" spans="2:7" ht="12.75">
      <c r="B114" s="60" t="s">
        <v>46</v>
      </c>
      <c r="C114" s="48" t="s">
        <v>113</v>
      </c>
      <c r="D114" s="52">
        <v>2</v>
      </c>
      <c r="E114" s="54" t="s">
        <v>30</v>
      </c>
      <c r="F114" s="52"/>
      <c r="G114" s="62">
        <f t="shared" si="1"/>
        <v>0</v>
      </c>
    </row>
    <row r="115" spans="2:7" ht="12.75">
      <c r="B115" s="60" t="s">
        <v>59</v>
      </c>
      <c r="C115" s="48" t="s">
        <v>114</v>
      </c>
      <c r="D115" s="52">
        <v>15</v>
      </c>
      <c r="E115" s="54" t="s">
        <v>30</v>
      </c>
      <c r="F115" s="52"/>
      <c r="G115" s="62">
        <f t="shared" si="1"/>
        <v>0</v>
      </c>
    </row>
    <row r="116" spans="2:7" ht="12.75">
      <c r="B116" s="60" t="s">
        <v>60</v>
      </c>
      <c r="C116" s="48" t="s">
        <v>591</v>
      </c>
      <c r="D116" s="52">
        <v>40</v>
      </c>
      <c r="E116" s="54" t="s">
        <v>30</v>
      </c>
      <c r="F116" s="52"/>
      <c r="G116" s="62">
        <f t="shared" si="1"/>
        <v>0</v>
      </c>
    </row>
    <row r="117" spans="2:7" ht="12.75">
      <c r="B117" s="60" t="s">
        <v>61</v>
      </c>
      <c r="C117" s="48" t="s">
        <v>592</v>
      </c>
      <c r="D117" s="52">
        <v>35</v>
      </c>
      <c r="E117" s="54" t="s">
        <v>30</v>
      </c>
      <c r="F117" s="52"/>
      <c r="G117" s="62">
        <f t="shared" si="1"/>
        <v>0</v>
      </c>
    </row>
    <row r="118" spans="2:7" ht="12.75">
      <c r="B118" s="60"/>
      <c r="C118" s="48"/>
      <c r="D118" s="52"/>
      <c r="E118" s="54"/>
      <c r="F118" s="52"/>
      <c r="G118" s="62"/>
    </row>
    <row r="119" spans="2:7" ht="25.5">
      <c r="B119" s="60"/>
      <c r="C119" s="48" t="s">
        <v>162</v>
      </c>
      <c r="D119" s="52"/>
      <c r="E119" s="38"/>
      <c r="F119" s="52"/>
      <c r="G119" s="62"/>
    </row>
    <row r="120" spans="2:7" ht="12.75">
      <c r="B120" s="60" t="s">
        <v>62</v>
      </c>
      <c r="C120" s="48" t="s">
        <v>163</v>
      </c>
      <c r="D120" s="52">
        <v>5</v>
      </c>
      <c r="E120" s="38" t="s">
        <v>30</v>
      </c>
      <c r="F120" s="52"/>
      <c r="G120" s="62">
        <f t="shared" si="1"/>
        <v>0</v>
      </c>
    </row>
    <row r="121" spans="2:7" ht="12.75">
      <c r="B121" s="60" t="s">
        <v>115</v>
      </c>
      <c r="C121" s="48" t="s">
        <v>593</v>
      </c>
      <c r="D121" s="52">
        <v>5</v>
      </c>
      <c r="E121" s="38" t="s">
        <v>30</v>
      </c>
      <c r="F121" s="52"/>
      <c r="G121" s="62">
        <f t="shared" si="1"/>
        <v>0</v>
      </c>
    </row>
    <row r="122" spans="2:7" ht="12.75">
      <c r="B122" s="60" t="s">
        <v>116</v>
      </c>
      <c r="C122" s="48" t="s">
        <v>594</v>
      </c>
      <c r="D122" s="52">
        <v>5</v>
      </c>
      <c r="E122" s="38" t="s">
        <v>30</v>
      </c>
      <c r="F122" s="52"/>
      <c r="G122" s="62">
        <f t="shared" si="1"/>
        <v>0</v>
      </c>
    </row>
    <row r="123" spans="2:7" ht="12.75">
      <c r="B123" s="60"/>
      <c r="C123" s="48"/>
      <c r="D123" s="52"/>
      <c r="E123" s="54"/>
      <c r="F123" s="52"/>
      <c r="G123" s="62"/>
    </row>
    <row r="124" spans="2:7" ht="12.75">
      <c r="B124" s="60"/>
      <c r="C124" s="61" t="s">
        <v>595</v>
      </c>
      <c r="D124" s="52"/>
      <c r="E124" s="54"/>
      <c r="F124" s="52"/>
      <c r="G124" s="62"/>
    </row>
    <row r="125" spans="2:7" ht="12.75">
      <c r="B125" s="60"/>
      <c r="C125" s="63" t="s">
        <v>109</v>
      </c>
      <c r="D125" s="52"/>
      <c r="E125" s="54"/>
      <c r="F125" s="52"/>
      <c r="G125" s="62"/>
    </row>
    <row r="126" spans="2:7" ht="12.75">
      <c r="B126" s="60" t="s">
        <v>596</v>
      </c>
      <c r="C126" s="48" t="s">
        <v>597</v>
      </c>
      <c r="D126" s="52">
        <v>5</v>
      </c>
      <c r="E126" s="54" t="s">
        <v>30</v>
      </c>
      <c r="F126" s="52"/>
      <c r="G126" s="62">
        <f t="shared" si="1"/>
        <v>0</v>
      </c>
    </row>
    <row r="127" spans="2:7" ht="12.75">
      <c r="B127" s="60" t="s">
        <v>598</v>
      </c>
      <c r="C127" s="48" t="s">
        <v>599</v>
      </c>
      <c r="D127" s="52">
        <v>125</v>
      </c>
      <c r="E127" s="54" t="s">
        <v>30</v>
      </c>
      <c r="F127" s="52"/>
      <c r="G127" s="62">
        <f t="shared" si="1"/>
        <v>0</v>
      </c>
    </row>
    <row r="128" spans="2:7" ht="12.75">
      <c r="B128" s="60" t="s">
        <v>600</v>
      </c>
      <c r="C128" s="48" t="s">
        <v>601</v>
      </c>
      <c r="D128" s="52">
        <v>50</v>
      </c>
      <c r="E128" s="54" t="s">
        <v>30</v>
      </c>
      <c r="F128" s="52"/>
      <c r="G128" s="62">
        <f t="shared" si="1"/>
        <v>0</v>
      </c>
    </row>
    <row r="129" spans="2:7" ht="12.75">
      <c r="B129" s="60"/>
      <c r="C129" s="48"/>
      <c r="D129" s="52"/>
      <c r="E129" s="54"/>
      <c r="F129" s="52"/>
      <c r="G129" s="62"/>
    </row>
    <row r="130" spans="2:7" ht="25.5">
      <c r="B130" s="60"/>
      <c r="C130" s="48" t="s">
        <v>602</v>
      </c>
      <c r="D130" s="52"/>
      <c r="E130" s="54"/>
      <c r="F130" s="52"/>
      <c r="G130" s="62"/>
    </row>
    <row r="131" spans="2:7" ht="12.75">
      <c r="B131" s="60" t="s">
        <v>603</v>
      </c>
      <c r="C131" s="48" t="s">
        <v>604</v>
      </c>
      <c r="D131" s="52">
        <v>25</v>
      </c>
      <c r="E131" s="54" t="s">
        <v>30</v>
      </c>
      <c r="F131" s="52"/>
      <c r="G131" s="62">
        <f t="shared" si="1"/>
        <v>0</v>
      </c>
    </row>
    <row r="132" spans="2:7" ht="12.75">
      <c r="B132" s="60" t="s">
        <v>605</v>
      </c>
      <c r="C132" s="48" t="s">
        <v>606</v>
      </c>
      <c r="D132" s="52">
        <v>35</v>
      </c>
      <c r="E132" s="54" t="s">
        <v>30</v>
      </c>
      <c r="F132" s="52"/>
      <c r="G132" s="62">
        <f t="shared" si="1"/>
        <v>0</v>
      </c>
    </row>
    <row r="133" spans="2:7" ht="12.75">
      <c r="B133" s="60"/>
      <c r="C133" s="48"/>
      <c r="D133" s="158"/>
      <c r="E133" s="54"/>
      <c r="F133" s="158"/>
      <c r="G133" s="159"/>
    </row>
    <row r="134" spans="2:7" ht="12.75">
      <c r="B134" s="41">
        <v>4</v>
      </c>
      <c r="C134" s="42" t="s">
        <v>29</v>
      </c>
      <c r="D134" s="43"/>
      <c r="E134" s="43"/>
      <c r="F134" s="43"/>
      <c r="G134" s="44"/>
    </row>
    <row r="135" spans="2:7" ht="12.75">
      <c r="B135" s="60"/>
      <c r="C135" s="48" t="s">
        <v>27</v>
      </c>
      <c r="D135" s="53"/>
      <c r="E135" s="54"/>
      <c r="F135" s="52"/>
      <c r="G135" s="62"/>
    </row>
    <row r="136" spans="2:7" ht="12.75">
      <c r="B136" s="60"/>
      <c r="C136" s="48"/>
      <c r="D136" s="53"/>
      <c r="E136" s="54"/>
      <c r="F136" s="52"/>
      <c r="G136" s="62"/>
    </row>
    <row r="137" spans="2:7" ht="12.75">
      <c r="B137" s="60"/>
      <c r="C137" s="49" t="s">
        <v>94</v>
      </c>
      <c r="D137" s="53"/>
      <c r="E137" s="54"/>
      <c r="F137" s="52"/>
      <c r="G137" s="62"/>
    </row>
    <row r="138" spans="2:7" ht="12.75">
      <c r="B138" s="60" t="s">
        <v>47</v>
      </c>
      <c r="C138" s="48" t="s">
        <v>34</v>
      </c>
      <c r="D138" s="53">
        <v>200</v>
      </c>
      <c r="E138" s="54" t="s">
        <v>30</v>
      </c>
      <c r="F138" s="52"/>
      <c r="G138" s="62">
        <f t="shared" si="1"/>
        <v>0</v>
      </c>
    </row>
    <row r="139" spans="2:7" ht="12.75">
      <c r="B139" s="60" t="s">
        <v>48</v>
      </c>
      <c r="C139" s="20" t="s">
        <v>136</v>
      </c>
      <c r="D139" s="53">
        <v>92</v>
      </c>
      <c r="E139" s="54" t="s">
        <v>30</v>
      </c>
      <c r="F139" s="52"/>
      <c r="G139" s="62">
        <f t="shared" si="1"/>
        <v>0</v>
      </c>
    </row>
    <row r="140" spans="2:7" ht="12.75">
      <c r="B140" s="60"/>
      <c r="C140" s="160"/>
      <c r="D140" s="53"/>
      <c r="E140" s="54"/>
      <c r="F140" s="52"/>
      <c r="G140" s="62"/>
    </row>
    <row r="141" spans="2:7" ht="12.75">
      <c r="B141" s="60" t="s">
        <v>49</v>
      </c>
      <c r="C141" s="49" t="s">
        <v>0</v>
      </c>
      <c r="D141" s="53">
        <v>1</v>
      </c>
      <c r="E141" s="54" t="s">
        <v>17</v>
      </c>
      <c r="F141" s="52"/>
      <c r="G141" s="62">
        <f t="shared" si="1"/>
        <v>0</v>
      </c>
    </row>
    <row r="142" spans="2:7" ht="12.75">
      <c r="B142" s="161"/>
      <c r="C142" s="73"/>
      <c r="D142" s="53"/>
      <c r="E142" s="54"/>
      <c r="F142" s="52"/>
      <c r="G142" s="62"/>
    </row>
    <row r="143" spans="2:7" ht="12.75">
      <c r="B143" s="161" t="s">
        <v>137</v>
      </c>
      <c r="C143" s="73" t="s">
        <v>35</v>
      </c>
      <c r="D143" s="53">
        <v>1</v>
      </c>
      <c r="E143" s="54" t="s">
        <v>17</v>
      </c>
      <c r="F143" s="52"/>
      <c r="G143" s="62">
        <f t="shared" si="1"/>
        <v>0</v>
      </c>
    </row>
    <row r="144" spans="2:7" ht="12.75">
      <c r="B144" s="60"/>
      <c r="C144" s="48"/>
      <c r="D144" s="52"/>
      <c r="E144" s="54"/>
      <c r="F144" s="52"/>
      <c r="G144" s="62"/>
    </row>
    <row r="145" spans="2:7" ht="12.75">
      <c r="B145" s="41">
        <v>5</v>
      </c>
      <c r="C145" s="42" t="s">
        <v>95</v>
      </c>
      <c r="D145" s="43"/>
      <c r="E145" s="43"/>
      <c r="F145" s="43"/>
      <c r="G145" s="44"/>
    </row>
    <row r="146" spans="2:7" ht="12.75">
      <c r="B146" s="60"/>
      <c r="C146" s="48" t="s">
        <v>27</v>
      </c>
      <c r="D146" s="52"/>
      <c r="E146" s="54"/>
      <c r="F146" s="52"/>
      <c r="G146" s="62"/>
    </row>
    <row r="147" spans="2:7" ht="12.75">
      <c r="B147" s="60"/>
      <c r="C147" s="48"/>
      <c r="D147" s="52"/>
      <c r="E147" s="54"/>
      <c r="F147" s="52"/>
      <c r="G147" s="62"/>
    </row>
    <row r="148" spans="2:7" ht="12.75">
      <c r="B148" s="60"/>
      <c r="C148" s="48" t="s">
        <v>607</v>
      </c>
      <c r="D148" s="52"/>
      <c r="E148" s="54"/>
      <c r="F148" s="52"/>
      <c r="G148" s="62"/>
    </row>
    <row r="149" spans="2:7" ht="12.75">
      <c r="B149" s="60" t="s">
        <v>78</v>
      </c>
      <c r="C149" s="20" t="s">
        <v>608</v>
      </c>
      <c r="D149" s="52">
        <v>5</v>
      </c>
      <c r="E149" s="54" t="s">
        <v>30</v>
      </c>
      <c r="F149" s="52"/>
      <c r="G149" s="62">
        <f aca="true" t="shared" si="2" ref="G149:G212">D149*F149</f>
        <v>0</v>
      </c>
    </row>
    <row r="150" spans="2:7" ht="12.75">
      <c r="B150" s="60"/>
      <c r="C150" s="20"/>
      <c r="D150" s="52"/>
      <c r="E150" s="54"/>
      <c r="F150" s="52"/>
      <c r="G150" s="62"/>
    </row>
    <row r="151" spans="2:7" ht="25.5">
      <c r="B151" s="60"/>
      <c r="C151" s="48" t="s">
        <v>138</v>
      </c>
      <c r="D151" s="52"/>
      <c r="E151" s="54"/>
      <c r="F151" s="52"/>
      <c r="G151" s="62"/>
    </row>
    <row r="152" spans="2:7" ht="12.75">
      <c r="B152" s="60" t="s">
        <v>79</v>
      </c>
      <c r="C152" s="48" t="s">
        <v>2</v>
      </c>
      <c r="D152" s="52">
        <v>20</v>
      </c>
      <c r="E152" s="54" t="s">
        <v>30</v>
      </c>
      <c r="F152" s="52"/>
      <c r="G152" s="62">
        <f t="shared" si="2"/>
        <v>0</v>
      </c>
    </row>
    <row r="153" spans="2:7" ht="12.75">
      <c r="B153" s="60" t="s">
        <v>80</v>
      </c>
      <c r="C153" s="48" t="s">
        <v>609</v>
      </c>
      <c r="D153" s="52">
        <v>125</v>
      </c>
      <c r="E153" s="54" t="s">
        <v>30</v>
      </c>
      <c r="F153" s="52"/>
      <c r="G153" s="62">
        <f t="shared" si="2"/>
        <v>0</v>
      </c>
    </row>
    <row r="154" spans="2:7" ht="12.75">
      <c r="B154" s="60" t="s">
        <v>81</v>
      </c>
      <c r="C154" s="48" t="s">
        <v>610</v>
      </c>
      <c r="D154" s="52">
        <v>50</v>
      </c>
      <c r="E154" s="54" t="s">
        <v>30</v>
      </c>
      <c r="F154" s="52"/>
      <c r="G154" s="62">
        <f t="shared" si="2"/>
        <v>0</v>
      </c>
    </row>
    <row r="155" spans="2:7" ht="12.75">
      <c r="B155" s="60" t="s">
        <v>82</v>
      </c>
      <c r="C155" s="48" t="s">
        <v>139</v>
      </c>
      <c r="D155" s="52">
        <v>2</v>
      </c>
      <c r="E155" s="54" t="s">
        <v>30</v>
      </c>
      <c r="F155" s="52"/>
      <c r="G155" s="62">
        <f t="shared" si="2"/>
        <v>0</v>
      </c>
    </row>
    <row r="156" spans="2:7" ht="12.75">
      <c r="B156" s="60" t="s">
        <v>611</v>
      </c>
      <c r="C156" s="48" t="s">
        <v>140</v>
      </c>
      <c r="D156" s="52">
        <v>15</v>
      </c>
      <c r="E156" s="54" t="s">
        <v>30</v>
      </c>
      <c r="F156" s="52"/>
      <c r="G156" s="62">
        <f t="shared" si="2"/>
        <v>0</v>
      </c>
    </row>
    <row r="157" spans="2:7" ht="12.75">
      <c r="B157" s="60" t="s">
        <v>612</v>
      </c>
      <c r="C157" s="48" t="s">
        <v>613</v>
      </c>
      <c r="D157" s="52">
        <v>40</v>
      </c>
      <c r="E157" s="54" t="s">
        <v>30</v>
      </c>
      <c r="F157" s="52"/>
      <c r="G157" s="62">
        <f t="shared" si="2"/>
        <v>0</v>
      </c>
    </row>
    <row r="158" spans="2:7" ht="12.75">
      <c r="B158" s="60" t="s">
        <v>614</v>
      </c>
      <c r="C158" s="48" t="s">
        <v>615</v>
      </c>
      <c r="D158" s="52">
        <v>35</v>
      </c>
      <c r="E158" s="54" t="s">
        <v>30</v>
      </c>
      <c r="F158" s="52"/>
      <c r="G158" s="62">
        <f t="shared" si="2"/>
        <v>0</v>
      </c>
    </row>
    <row r="159" spans="2:7" ht="12.75">
      <c r="B159" s="60"/>
      <c r="C159" s="48"/>
      <c r="D159" s="52"/>
      <c r="E159" s="54"/>
      <c r="F159" s="52"/>
      <c r="G159" s="62"/>
    </row>
    <row r="160" spans="2:7" ht="12.75">
      <c r="B160" s="60" t="s">
        <v>616</v>
      </c>
      <c r="C160" s="48" t="s">
        <v>617</v>
      </c>
      <c r="D160" s="52">
        <v>112</v>
      </c>
      <c r="E160" s="38" t="s">
        <v>37</v>
      </c>
      <c r="F160" s="52"/>
      <c r="G160" s="62">
        <f t="shared" si="2"/>
        <v>0</v>
      </c>
    </row>
    <row r="161" spans="2:7" ht="12.75">
      <c r="B161" s="60"/>
      <c r="C161" s="48"/>
      <c r="D161" s="53"/>
      <c r="E161" s="54"/>
      <c r="F161" s="52"/>
      <c r="G161" s="62"/>
    </row>
    <row r="162" spans="2:7" ht="12.75">
      <c r="B162" s="41">
        <v>6</v>
      </c>
      <c r="C162" s="42" t="s">
        <v>618</v>
      </c>
      <c r="D162" s="43"/>
      <c r="E162" s="43"/>
      <c r="F162" s="43"/>
      <c r="G162" s="44"/>
    </row>
    <row r="163" spans="2:7" ht="25.5">
      <c r="B163" s="60"/>
      <c r="C163" s="63" t="s">
        <v>619</v>
      </c>
      <c r="D163" s="52"/>
      <c r="E163" s="54"/>
      <c r="F163" s="52"/>
      <c r="G163" s="62"/>
    </row>
    <row r="164" spans="2:7" ht="12.75">
      <c r="B164" s="60"/>
      <c r="C164" s="63"/>
      <c r="D164" s="158"/>
      <c r="E164" s="54"/>
      <c r="F164" s="52"/>
      <c r="G164" s="62"/>
    </row>
    <row r="165" spans="2:7" ht="12.75">
      <c r="B165" s="60"/>
      <c r="C165" s="63" t="s">
        <v>620</v>
      </c>
      <c r="D165" s="158"/>
      <c r="E165" s="54"/>
      <c r="F165" s="52"/>
      <c r="G165" s="62"/>
    </row>
    <row r="166" spans="2:7" ht="12.75">
      <c r="B166" s="60" t="s">
        <v>20</v>
      </c>
      <c r="C166" s="48" t="s">
        <v>621</v>
      </c>
      <c r="D166" s="158">
        <v>2</v>
      </c>
      <c r="E166" s="54" t="s">
        <v>37</v>
      </c>
      <c r="F166" s="158"/>
      <c r="G166" s="62">
        <f t="shared" si="2"/>
        <v>0</v>
      </c>
    </row>
    <row r="167" spans="2:7" ht="12.75">
      <c r="B167" s="60" t="s">
        <v>21</v>
      </c>
      <c r="C167" s="48" t="s">
        <v>622</v>
      </c>
      <c r="D167" s="158">
        <v>2</v>
      </c>
      <c r="E167" s="54" t="s">
        <v>37</v>
      </c>
      <c r="F167" s="158"/>
      <c r="G167" s="62">
        <f t="shared" si="2"/>
        <v>0</v>
      </c>
    </row>
    <row r="168" spans="2:7" ht="12.75">
      <c r="B168" s="60" t="s">
        <v>22</v>
      </c>
      <c r="C168" s="48" t="s">
        <v>623</v>
      </c>
      <c r="D168" s="158">
        <v>1</v>
      </c>
      <c r="E168" s="54" t="s">
        <v>37</v>
      </c>
      <c r="F168" s="158"/>
      <c r="G168" s="62">
        <f t="shared" si="2"/>
        <v>0</v>
      </c>
    </row>
    <row r="169" spans="2:7" ht="12.75">
      <c r="B169" s="60" t="s">
        <v>76</v>
      </c>
      <c r="C169" s="48" t="s">
        <v>624</v>
      </c>
      <c r="D169" s="158">
        <v>1</v>
      </c>
      <c r="E169" s="54" t="s">
        <v>37</v>
      </c>
      <c r="F169" s="158"/>
      <c r="G169" s="62">
        <f t="shared" si="2"/>
        <v>0</v>
      </c>
    </row>
    <row r="170" spans="2:7" ht="12.75">
      <c r="B170" s="60" t="s">
        <v>83</v>
      </c>
      <c r="C170" s="48" t="s">
        <v>625</v>
      </c>
      <c r="D170" s="158">
        <v>2</v>
      </c>
      <c r="E170" s="54" t="s">
        <v>37</v>
      </c>
      <c r="F170" s="158"/>
      <c r="G170" s="62">
        <f t="shared" si="2"/>
        <v>0</v>
      </c>
    </row>
    <row r="171" spans="2:7" ht="12.75">
      <c r="B171" s="60" t="s">
        <v>84</v>
      </c>
      <c r="C171" s="48" t="s">
        <v>626</v>
      </c>
      <c r="D171" s="158">
        <v>4</v>
      </c>
      <c r="E171" s="54" t="s">
        <v>37</v>
      </c>
      <c r="F171" s="158"/>
      <c r="G171" s="62">
        <f t="shared" si="2"/>
        <v>0</v>
      </c>
    </row>
    <row r="172" spans="2:7" ht="12.75">
      <c r="B172" s="60" t="s">
        <v>85</v>
      </c>
      <c r="C172" s="63" t="s">
        <v>627</v>
      </c>
      <c r="D172" s="158">
        <v>4</v>
      </c>
      <c r="E172" s="54" t="s">
        <v>37</v>
      </c>
      <c r="F172" s="158"/>
      <c r="G172" s="62">
        <f t="shared" si="2"/>
        <v>0</v>
      </c>
    </row>
    <row r="173" spans="2:7" ht="12.75">
      <c r="B173" s="60" t="s">
        <v>86</v>
      </c>
      <c r="C173" s="63" t="s">
        <v>628</v>
      </c>
      <c r="D173" s="158">
        <v>2</v>
      </c>
      <c r="E173" s="54" t="s">
        <v>37</v>
      </c>
      <c r="F173" s="158"/>
      <c r="G173" s="62">
        <f t="shared" si="2"/>
        <v>0</v>
      </c>
    </row>
    <row r="174" spans="2:7" ht="12.75">
      <c r="B174" s="60" t="s">
        <v>87</v>
      </c>
      <c r="C174" s="63" t="s">
        <v>629</v>
      </c>
      <c r="D174" s="158">
        <v>2</v>
      </c>
      <c r="E174" s="54" t="s">
        <v>37</v>
      </c>
      <c r="F174" s="158"/>
      <c r="G174" s="62">
        <f t="shared" si="2"/>
        <v>0</v>
      </c>
    </row>
    <row r="175" spans="2:7" ht="12.75">
      <c r="B175" s="60" t="s">
        <v>88</v>
      </c>
      <c r="C175" s="63" t="s">
        <v>630</v>
      </c>
      <c r="D175" s="158">
        <v>2</v>
      </c>
      <c r="E175" s="54" t="s">
        <v>37</v>
      </c>
      <c r="F175" s="158"/>
      <c r="G175" s="62">
        <f t="shared" si="2"/>
        <v>0</v>
      </c>
    </row>
    <row r="176" spans="2:7" ht="12.75">
      <c r="B176" s="60" t="s">
        <v>631</v>
      </c>
      <c r="C176" s="63" t="s">
        <v>632</v>
      </c>
      <c r="D176" s="158">
        <v>15</v>
      </c>
      <c r="E176" s="54" t="s">
        <v>30</v>
      </c>
      <c r="F176" s="158"/>
      <c r="G176" s="62">
        <f t="shared" si="2"/>
        <v>0</v>
      </c>
    </row>
    <row r="177" spans="2:7" ht="12.75">
      <c r="B177" s="60"/>
      <c r="C177" s="63"/>
      <c r="D177" s="158"/>
      <c r="E177" s="54"/>
      <c r="F177" s="52"/>
      <c r="G177" s="62"/>
    </row>
    <row r="178" spans="2:7" ht="12.75">
      <c r="B178" s="60"/>
      <c r="C178" s="63" t="s">
        <v>633</v>
      </c>
      <c r="D178" s="158"/>
      <c r="E178" s="54"/>
      <c r="F178" s="52"/>
      <c r="G178" s="62"/>
    </row>
    <row r="179" spans="2:7" ht="12.75">
      <c r="B179" s="60" t="s">
        <v>634</v>
      </c>
      <c r="C179" s="48" t="s">
        <v>635</v>
      </c>
      <c r="D179" s="158">
        <v>16</v>
      </c>
      <c r="E179" s="54" t="s">
        <v>37</v>
      </c>
      <c r="F179" s="158"/>
      <c r="G179" s="62">
        <f t="shared" si="2"/>
        <v>0</v>
      </c>
    </row>
    <row r="180" spans="2:7" ht="12.75">
      <c r="B180" s="60" t="s">
        <v>636</v>
      </c>
      <c r="C180" s="48" t="s">
        <v>637</v>
      </c>
      <c r="D180" s="158">
        <v>2</v>
      </c>
      <c r="E180" s="54" t="s">
        <v>37</v>
      </c>
      <c r="F180" s="158"/>
      <c r="G180" s="62">
        <f t="shared" si="2"/>
        <v>0</v>
      </c>
    </row>
    <row r="181" spans="2:7" ht="12.75">
      <c r="B181" s="60" t="s">
        <v>638</v>
      </c>
      <c r="C181" s="48" t="s">
        <v>639</v>
      </c>
      <c r="D181" s="158">
        <v>2</v>
      </c>
      <c r="E181" s="54" t="s">
        <v>37</v>
      </c>
      <c r="F181" s="158"/>
      <c r="G181" s="62">
        <f t="shared" si="2"/>
        <v>0</v>
      </c>
    </row>
    <row r="182" spans="2:7" ht="12.75">
      <c r="B182" s="60" t="s">
        <v>640</v>
      </c>
      <c r="C182" s="48" t="s">
        <v>641</v>
      </c>
      <c r="D182" s="158">
        <v>1</v>
      </c>
      <c r="E182" s="54" t="s">
        <v>37</v>
      </c>
      <c r="F182" s="158"/>
      <c r="G182" s="62">
        <f t="shared" si="2"/>
        <v>0</v>
      </c>
    </row>
    <row r="183" spans="2:7" ht="12.75">
      <c r="B183" s="60" t="s">
        <v>642</v>
      </c>
      <c r="C183" s="48" t="s">
        <v>643</v>
      </c>
      <c r="D183" s="158">
        <v>1</v>
      </c>
      <c r="E183" s="54" t="s">
        <v>37</v>
      </c>
      <c r="F183" s="158"/>
      <c r="G183" s="62">
        <f t="shared" si="2"/>
        <v>0</v>
      </c>
    </row>
    <row r="184" spans="2:7" ht="12.75">
      <c r="B184" s="60" t="s">
        <v>644</v>
      </c>
      <c r="C184" s="48" t="s">
        <v>645</v>
      </c>
      <c r="D184" s="158">
        <v>2</v>
      </c>
      <c r="E184" s="54" t="s">
        <v>37</v>
      </c>
      <c r="F184" s="158"/>
      <c r="G184" s="62">
        <f t="shared" si="2"/>
        <v>0</v>
      </c>
    </row>
    <row r="185" spans="2:7" ht="12.75">
      <c r="B185" s="60" t="s">
        <v>646</v>
      </c>
      <c r="C185" s="48" t="s">
        <v>647</v>
      </c>
      <c r="D185" s="158">
        <v>1</v>
      </c>
      <c r="E185" s="54" t="s">
        <v>37</v>
      </c>
      <c r="F185" s="158"/>
      <c r="G185" s="62">
        <f t="shared" si="2"/>
        <v>0</v>
      </c>
    </row>
    <row r="186" spans="2:7" ht="12.75">
      <c r="B186" s="60" t="s">
        <v>648</v>
      </c>
      <c r="C186" s="48" t="s">
        <v>649</v>
      </c>
      <c r="D186" s="158">
        <v>4</v>
      </c>
      <c r="E186" s="54" t="s">
        <v>37</v>
      </c>
      <c r="F186" s="158"/>
      <c r="G186" s="62">
        <f t="shared" si="2"/>
        <v>0</v>
      </c>
    </row>
    <row r="187" spans="2:7" ht="12.75">
      <c r="B187" s="60" t="s">
        <v>650</v>
      </c>
      <c r="C187" s="63" t="s">
        <v>651</v>
      </c>
      <c r="D187" s="158">
        <v>2</v>
      </c>
      <c r="E187" s="54" t="s">
        <v>37</v>
      </c>
      <c r="F187" s="158"/>
      <c r="G187" s="62">
        <f t="shared" si="2"/>
        <v>0</v>
      </c>
    </row>
    <row r="188" spans="2:7" ht="12.75">
      <c r="B188" s="60" t="s">
        <v>652</v>
      </c>
      <c r="C188" s="63" t="s">
        <v>653</v>
      </c>
      <c r="D188" s="158">
        <v>2</v>
      </c>
      <c r="E188" s="54" t="s">
        <v>37</v>
      </c>
      <c r="F188" s="158"/>
      <c r="G188" s="62">
        <f t="shared" si="2"/>
        <v>0</v>
      </c>
    </row>
    <row r="189" spans="2:7" ht="12.75">
      <c r="B189" s="60" t="s">
        <v>654</v>
      </c>
      <c r="C189" s="63" t="s">
        <v>655</v>
      </c>
      <c r="D189" s="158">
        <v>2</v>
      </c>
      <c r="E189" s="54" t="s">
        <v>37</v>
      </c>
      <c r="F189" s="158"/>
      <c r="G189" s="62">
        <f t="shared" si="2"/>
        <v>0</v>
      </c>
    </row>
    <row r="190" spans="2:7" ht="12.75">
      <c r="B190" s="60" t="s">
        <v>656</v>
      </c>
      <c r="C190" s="63" t="s">
        <v>657</v>
      </c>
      <c r="D190" s="158">
        <v>25</v>
      </c>
      <c r="E190" s="54" t="s">
        <v>30</v>
      </c>
      <c r="F190" s="158"/>
      <c r="G190" s="62">
        <f t="shared" si="2"/>
        <v>0</v>
      </c>
    </row>
    <row r="191" spans="2:7" ht="12.75">
      <c r="B191" s="60"/>
      <c r="C191" s="63"/>
      <c r="D191" s="158"/>
      <c r="E191" s="54"/>
      <c r="F191" s="52"/>
      <c r="G191" s="62"/>
    </row>
    <row r="192" spans="2:7" ht="12.75">
      <c r="B192" s="60"/>
      <c r="C192" s="63" t="s">
        <v>658</v>
      </c>
      <c r="D192" s="158"/>
      <c r="E192" s="54"/>
      <c r="F192" s="52"/>
      <c r="G192" s="62"/>
    </row>
    <row r="193" spans="2:7" ht="12.75">
      <c r="B193" s="60" t="s">
        <v>659</v>
      </c>
      <c r="C193" s="48" t="s">
        <v>660</v>
      </c>
      <c r="D193" s="158">
        <v>6</v>
      </c>
      <c r="E193" s="54" t="s">
        <v>37</v>
      </c>
      <c r="F193" s="158"/>
      <c r="G193" s="62">
        <f t="shared" si="2"/>
        <v>0</v>
      </c>
    </row>
    <row r="194" spans="2:7" ht="12.75">
      <c r="B194" s="60" t="s">
        <v>661</v>
      </c>
      <c r="C194" s="48" t="s">
        <v>662</v>
      </c>
      <c r="D194" s="158">
        <v>2</v>
      </c>
      <c r="E194" s="54" t="s">
        <v>37</v>
      </c>
      <c r="F194" s="158"/>
      <c r="G194" s="62">
        <f t="shared" si="2"/>
        <v>0</v>
      </c>
    </row>
    <row r="195" spans="2:7" ht="12.75">
      <c r="B195" s="60" t="s">
        <v>663</v>
      </c>
      <c r="C195" s="48" t="s">
        <v>664</v>
      </c>
      <c r="D195" s="162">
        <v>1</v>
      </c>
      <c r="E195" s="54" t="s">
        <v>37</v>
      </c>
      <c r="F195" s="162"/>
      <c r="G195" s="62">
        <f t="shared" si="2"/>
        <v>0</v>
      </c>
    </row>
    <row r="196" spans="2:7" ht="12.75">
      <c r="B196" s="60" t="s">
        <v>665</v>
      </c>
      <c r="C196" s="48" t="s">
        <v>666</v>
      </c>
      <c r="D196" s="162">
        <v>1</v>
      </c>
      <c r="E196" s="54" t="s">
        <v>37</v>
      </c>
      <c r="F196" s="162"/>
      <c r="G196" s="62">
        <f t="shared" si="2"/>
        <v>0</v>
      </c>
    </row>
    <row r="197" spans="2:7" ht="12.75">
      <c r="B197" s="60" t="s">
        <v>667</v>
      </c>
      <c r="C197" s="48" t="s">
        <v>668</v>
      </c>
      <c r="D197" s="162">
        <v>1</v>
      </c>
      <c r="E197" s="54" t="s">
        <v>37</v>
      </c>
      <c r="F197" s="162"/>
      <c r="G197" s="62">
        <f t="shared" si="2"/>
        <v>0</v>
      </c>
    </row>
    <row r="198" spans="2:7" ht="12.75">
      <c r="B198" s="60" t="s">
        <v>669</v>
      </c>
      <c r="C198" s="48" t="s">
        <v>670</v>
      </c>
      <c r="D198" s="158">
        <v>1</v>
      </c>
      <c r="E198" s="54" t="s">
        <v>37</v>
      </c>
      <c r="F198" s="158"/>
      <c r="G198" s="62">
        <f t="shared" si="2"/>
        <v>0</v>
      </c>
    </row>
    <row r="199" spans="2:7" ht="12.75">
      <c r="B199" s="60" t="s">
        <v>671</v>
      </c>
      <c r="C199" s="48" t="s">
        <v>672</v>
      </c>
      <c r="D199" s="158">
        <v>2</v>
      </c>
      <c r="E199" s="54" t="s">
        <v>37</v>
      </c>
      <c r="F199" s="158"/>
      <c r="G199" s="62">
        <f t="shared" si="2"/>
        <v>0</v>
      </c>
    </row>
    <row r="200" spans="2:7" ht="12.75">
      <c r="B200" s="60" t="s">
        <v>673</v>
      </c>
      <c r="C200" s="63" t="s">
        <v>674</v>
      </c>
      <c r="D200" s="158">
        <v>6</v>
      </c>
      <c r="E200" s="54" t="s">
        <v>37</v>
      </c>
      <c r="F200" s="158"/>
      <c r="G200" s="62">
        <f t="shared" si="2"/>
        <v>0</v>
      </c>
    </row>
    <row r="201" spans="2:7" ht="12.75">
      <c r="B201" s="60" t="s">
        <v>675</v>
      </c>
      <c r="C201" s="63" t="s">
        <v>676</v>
      </c>
      <c r="D201" s="158">
        <v>4</v>
      </c>
      <c r="E201" s="54" t="s">
        <v>37</v>
      </c>
      <c r="F201" s="158"/>
      <c r="G201" s="62">
        <f t="shared" si="2"/>
        <v>0</v>
      </c>
    </row>
    <row r="202" spans="2:7" ht="12.75">
      <c r="B202" s="60" t="s">
        <v>677</v>
      </c>
      <c r="C202" s="63" t="s">
        <v>678</v>
      </c>
      <c r="D202" s="158">
        <v>4</v>
      </c>
      <c r="E202" s="54" t="s">
        <v>37</v>
      </c>
      <c r="F202" s="158"/>
      <c r="G202" s="62">
        <f t="shared" si="2"/>
        <v>0</v>
      </c>
    </row>
    <row r="203" spans="2:7" ht="12.75">
      <c r="B203" s="60" t="s">
        <v>679</v>
      </c>
      <c r="C203" s="63" t="s">
        <v>680</v>
      </c>
      <c r="D203" s="158">
        <v>12</v>
      </c>
      <c r="E203" s="54" t="s">
        <v>30</v>
      </c>
      <c r="F203" s="158"/>
      <c r="G203" s="62">
        <f t="shared" si="2"/>
        <v>0</v>
      </c>
    </row>
    <row r="204" spans="2:7" ht="12.75">
      <c r="B204" s="60"/>
      <c r="C204" s="63"/>
      <c r="D204" s="158"/>
      <c r="E204" s="54"/>
      <c r="F204" s="52"/>
      <c r="G204" s="62"/>
    </row>
    <row r="205" spans="2:7" ht="12.75">
      <c r="B205" s="60"/>
      <c r="C205" s="63" t="s">
        <v>681</v>
      </c>
      <c r="D205" s="52"/>
      <c r="E205" s="54"/>
      <c r="F205" s="52"/>
      <c r="G205" s="62"/>
    </row>
    <row r="206" spans="2:7" ht="12.75">
      <c r="B206" s="60" t="s">
        <v>682</v>
      </c>
      <c r="C206" s="48" t="s">
        <v>683</v>
      </c>
      <c r="D206" s="52">
        <v>8</v>
      </c>
      <c r="E206" s="54" t="s">
        <v>37</v>
      </c>
      <c r="F206" s="52"/>
      <c r="G206" s="62">
        <f t="shared" si="2"/>
        <v>0</v>
      </c>
    </row>
    <row r="207" spans="2:7" ht="12.75">
      <c r="B207" s="60" t="s">
        <v>684</v>
      </c>
      <c r="C207" s="48" t="s">
        <v>685</v>
      </c>
      <c r="D207" s="52">
        <v>5</v>
      </c>
      <c r="E207" s="54" t="s">
        <v>37</v>
      </c>
      <c r="F207" s="52"/>
      <c r="G207" s="62">
        <f t="shared" si="2"/>
        <v>0</v>
      </c>
    </row>
    <row r="208" spans="2:7" ht="12.75">
      <c r="B208" s="60" t="s">
        <v>686</v>
      </c>
      <c r="C208" s="48" t="s">
        <v>687</v>
      </c>
      <c r="D208" s="52">
        <v>1</v>
      </c>
      <c r="E208" s="54" t="s">
        <v>37</v>
      </c>
      <c r="F208" s="52"/>
      <c r="G208" s="62">
        <f t="shared" si="2"/>
        <v>0</v>
      </c>
    </row>
    <row r="209" spans="2:7" ht="12.75">
      <c r="B209" s="60" t="s">
        <v>688</v>
      </c>
      <c r="C209" s="48" t="s">
        <v>689</v>
      </c>
      <c r="D209" s="52">
        <v>1</v>
      </c>
      <c r="E209" s="54" t="s">
        <v>37</v>
      </c>
      <c r="F209" s="52"/>
      <c r="G209" s="62">
        <f t="shared" si="2"/>
        <v>0</v>
      </c>
    </row>
    <row r="210" spans="2:7" ht="12.75">
      <c r="B210" s="60" t="s">
        <v>690</v>
      </c>
      <c r="C210" s="48" t="s">
        <v>691</v>
      </c>
      <c r="D210" s="52">
        <v>1</v>
      </c>
      <c r="E210" s="54" t="s">
        <v>37</v>
      </c>
      <c r="F210" s="52"/>
      <c r="G210" s="62">
        <f t="shared" si="2"/>
        <v>0</v>
      </c>
    </row>
    <row r="211" spans="2:7" ht="12.75">
      <c r="B211" s="60" t="s">
        <v>692</v>
      </c>
      <c r="C211" s="48" t="s">
        <v>693</v>
      </c>
      <c r="D211" s="52">
        <v>2</v>
      </c>
      <c r="E211" s="54" t="s">
        <v>37</v>
      </c>
      <c r="F211" s="52"/>
      <c r="G211" s="62">
        <f t="shared" si="2"/>
        <v>0</v>
      </c>
    </row>
    <row r="212" spans="2:7" ht="12.75">
      <c r="B212" s="60" t="s">
        <v>694</v>
      </c>
      <c r="C212" s="48" t="s">
        <v>695</v>
      </c>
      <c r="D212" s="52">
        <v>4</v>
      </c>
      <c r="E212" s="54" t="s">
        <v>37</v>
      </c>
      <c r="F212" s="52"/>
      <c r="G212" s="62">
        <f t="shared" si="2"/>
        <v>0</v>
      </c>
    </row>
    <row r="213" spans="2:7" ht="12.75">
      <c r="B213" s="60" t="s">
        <v>696</v>
      </c>
      <c r="C213" s="48" t="s">
        <v>697</v>
      </c>
      <c r="D213" s="52">
        <v>1</v>
      </c>
      <c r="E213" s="54" t="s">
        <v>37</v>
      </c>
      <c r="F213" s="52"/>
      <c r="G213" s="62">
        <f aca="true" t="shared" si="3" ref="G213:G281">D213*F213</f>
        <v>0</v>
      </c>
    </row>
    <row r="214" spans="2:7" ht="12.75">
      <c r="B214" s="60" t="s">
        <v>698</v>
      </c>
      <c r="C214" s="48" t="s">
        <v>699</v>
      </c>
      <c r="D214" s="158">
        <v>1</v>
      </c>
      <c r="E214" s="54" t="s">
        <v>37</v>
      </c>
      <c r="F214" s="158"/>
      <c r="G214" s="62">
        <f t="shared" si="3"/>
        <v>0</v>
      </c>
    </row>
    <row r="215" spans="2:7" ht="12.75">
      <c r="B215" s="60" t="s">
        <v>700</v>
      </c>
      <c r="C215" s="48" t="s">
        <v>701</v>
      </c>
      <c r="D215" s="158">
        <v>18</v>
      </c>
      <c r="E215" s="54" t="s">
        <v>37</v>
      </c>
      <c r="F215" s="158"/>
      <c r="G215" s="62">
        <f t="shared" si="3"/>
        <v>0</v>
      </c>
    </row>
    <row r="216" spans="2:7" ht="12.75">
      <c r="B216" s="60" t="s">
        <v>702</v>
      </c>
      <c r="C216" s="63" t="s">
        <v>703</v>
      </c>
      <c r="D216" s="158">
        <v>4</v>
      </c>
      <c r="E216" s="54" t="s">
        <v>37</v>
      </c>
      <c r="F216" s="158"/>
      <c r="G216" s="62">
        <f t="shared" si="3"/>
        <v>0</v>
      </c>
    </row>
    <row r="217" spans="2:7" ht="12.75">
      <c r="B217" s="60" t="s">
        <v>704</v>
      </c>
      <c r="C217" s="63" t="s">
        <v>705</v>
      </c>
      <c r="D217" s="158">
        <v>4</v>
      </c>
      <c r="E217" s="54" t="s">
        <v>37</v>
      </c>
      <c r="F217" s="158"/>
      <c r="G217" s="62">
        <f t="shared" si="3"/>
        <v>0</v>
      </c>
    </row>
    <row r="218" spans="2:7" ht="12.75">
      <c r="B218" s="60" t="s">
        <v>706</v>
      </c>
      <c r="C218" s="63" t="s">
        <v>707</v>
      </c>
      <c r="D218" s="158">
        <v>4</v>
      </c>
      <c r="E218" s="54" t="s">
        <v>37</v>
      </c>
      <c r="F218" s="158"/>
      <c r="G218" s="62">
        <f t="shared" si="3"/>
        <v>0</v>
      </c>
    </row>
    <row r="219" spans="2:7" ht="12.75">
      <c r="B219" s="60" t="s">
        <v>708</v>
      </c>
      <c r="C219" s="63" t="s">
        <v>709</v>
      </c>
      <c r="D219" s="158">
        <v>50</v>
      </c>
      <c r="E219" s="54" t="s">
        <v>30</v>
      </c>
      <c r="F219" s="158"/>
      <c r="G219" s="62">
        <f t="shared" si="3"/>
        <v>0</v>
      </c>
    </row>
    <row r="220" spans="2:7" ht="12.75">
      <c r="B220" s="60"/>
      <c r="C220" s="63"/>
      <c r="D220" s="158"/>
      <c r="E220" s="54"/>
      <c r="F220" s="52"/>
      <c r="G220" s="62"/>
    </row>
    <row r="221" spans="2:7" ht="12.75">
      <c r="B221" s="60"/>
      <c r="C221" s="63" t="s">
        <v>710</v>
      </c>
      <c r="D221" s="158"/>
      <c r="E221" s="54"/>
      <c r="F221" s="52"/>
      <c r="G221" s="62"/>
    </row>
    <row r="222" spans="2:7" ht="12.75">
      <c r="B222" s="60" t="s">
        <v>711</v>
      </c>
      <c r="C222" s="48" t="s">
        <v>712</v>
      </c>
      <c r="D222" s="158">
        <v>1</v>
      </c>
      <c r="E222" s="54" t="s">
        <v>37</v>
      </c>
      <c r="F222" s="158"/>
      <c r="G222" s="62">
        <f t="shared" si="3"/>
        <v>0</v>
      </c>
    </row>
    <row r="223" spans="2:7" ht="12.75">
      <c r="B223" s="60" t="s">
        <v>713</v>
      </c>
      <c r="C223" s="48" t="s">
        <v>714</v>
      </c>
      <c r="D223" s="158">
        <v>1</v>
      </c>
      <c r="E223" s="54" t="s">
        <v>37</v>
      </c>
      <c r="F223" s="158"/>
      <c r="G223" s="62">
        <f t="shared" si="3"/>
        <v>0</v>
      </c>
    </row>
    <row r="224" spans="2:7" ht="12.75">
      <c r="B224" s="60" t="s">
        <v>715</v>
      </c>
      <c r="C224" s="48" t="s">
        <v>716</v>
      </c>
      <c r="D224" s="158">
        <v>2</v>
      </c>
      <c r="E224" s="54" t="s">
        <v>37</v>
      </c>
      <c r="F224" s="158"/>
      <c r="G224" s="62">
        <f t="shared" si="3"/>
        <v>0</v>
      </c>
    </row>
    <row r="225" spans="2:7" ht="12.75">
      <c r="B225" s="60" t="s">
        <v>717</v>
      </c>
      <c r="C225" s="48" t="s">
        <v>718</v>
      </c>
      <c r="D225" s="158">
        <v>2</v>
      </c>
      <c r="E225" s="54" t="s">
        <v>37</v>
      </c>
      <c r="F225" s="158"/>
      <c r="G225" s="62">
        <f t="shared" si="3"/>
        <v>0</v>
      </c>
    </row>
    <row r="226" spans="2:7" ht="12.75">
      <c r="B226" s="60" t="s">
        <v>719</v>
      </c>
      <c r="C226" s="63" t="s">
        <v>720</v>
      </c>
      <c r="D226" s="158">
        <v>2</v>
      </c>
      <c r="E226" s="54" t="s">
        <v>37</v>
      </c>
      <c r="F226" s="158"/>
      <c r="G226" s="62">
        <f t="shared" si="3"/>
        <v>0</v>
      </c>
    </row>
    <row r="227" spans="2:7" ht="12.75">
      <c r="B227" s="60" t="s">
        <v>721</v>
      </c>
      <c r="C227" s="63" t="s">
        <v>722</v>
      </c>
      <c r="D227" s="158">
        <v>6</v>
      </c>
      <c r="E227" s="54" t="s">
        <v>37</v>
      </c>
      <c r="F227" s="158"/>
      <c r="G227" s="62">
        <f t="shared" si="3"/>
        <v>0</v>
      </c>
    </row>
    <row r="228" spans="2:7" ht="12.75">
      <c r="B228" s="60" t="s">
        <v>723</v>
      </c>
      <c r="C228" s="63" t="s">
        <v>724</v>
      </c>
      <c r="D228" s="158">
        <v>6</v>
      </c>
      <c r="E228" s="54" t="s">
        <v>37</v>
      </c>
      <c r="F228" s="158"/>
      <c r="G228" s="62">
        <f t="shared" si="3"/>
        <v>0</v>
      </c>
    </row>
    <row r="229" spans="2:7" ht="12.75">
      <c r="B229" s="60" t="s">
        <v>725</v>
      </c>
      <c r="C229" s="63" t="s">
        <v>726</v>
      </c>
      <c r="D229" s="158">
        <v>15</v>
      </c>
      <c r="E229" s="54" t="s">
        <v>30</v>
      </c>
      <c r="F229" s="158"/>
      <c r="G229" s="62">
        <f t="shared" si="3"/>
        <v>0</v>
      </c>
    </row>
    <row r="230" spans="2:7" ht="12.75">
      <c r="B230" s="60"/>
      <c r="C230" s="48"/>
      <c r="D230" s="158"/>
      <c r="E230" s="54"/>
      <c r="F230" s="52"/>
      <c r="G230" s="62"/>
    </row>
    <row r="231" spans="2:7" ht="12.75">
      <c r="B231" s="60"/>
      <c r="C231" s="48" t="s">
        <v>727</v>
      </c>
      <c r="D231" s="158"/>
      <c r="E231" s="54"/>
      <c r="F231" s="52"/>
      <c r="G231" s="62"/>
    </row>
    <row r="232" spans="2:7" ht="12.75">
      <c r="B232" s="60" t="s">
        <v>728</v>
      </c>
      <c r="C232" s="48" t="s">
        <v>729</v>
      </c>
      <c r="D232" s="158">
        <v>18</v>
      </c>
      <c r="E232" s="54" t="s">
        <v>30</v>
      </c>
      <c r="F232" s="52"/>
      <c r="G232" s="62">
        <f t="shared" si="3"/>
        <v>0</v>
      </c>
    </row>
    <row r="233" spans="2:7" ht="12.75">
      <c r="B233" s="60" t="s">
        <v>730</v>
      </c>
      <c r="C233" s="20" t="s">
        <v>731</v>
      </c>
      <c r="D233" s="158">
        <v>4</v>
      </c>
      <c r="E233" s="54" t="s">
        <v>37</v>
      </c>
      <c r="F233" s="52"/>
      <c r="G233" s="62">
        <f t="shared" si="3"/>
        <v>0</v>
      </c>
    </row>
    <row r="234" spans="2:7" ht="12.75">
      <c r="B234" s="60" t="s">
        <v>732</v>
      </c>
      <c r="C234" s="20" t="s">
        <v>733</v>
      </c>
      <c r="D234" s="158">
        <v>1</v>
      </c>
      <c r="E234" s="54" t="s">
        <v>17</v>
      </c>
      <c r="F234" s="52"/>
      <c r="G234" s="62">
        <f t="shared" si="3"/>
        <v>0</v>
      </c>
    </row>
    <row r="235" spans="2:7" ht="12.75">
      <c r="B235" s="60" t="s">
        <v>734</v>
      </c>
      <c r="C235" s="20" t="s">
        <v>735</v>
      </c>
      <c r="D235" s="158">
        <v>490</v>
      </c>
      <c r="E235" s="54" t="s">
        <v>30</v>
      </c>
      <c r="F235" s="52"/>
      <c r="G235" s="62">
        <f t="shared" si="3"/>
        <v>0</v>
      </c>
    </row>
    <row r="236" spans="2:7" ht="12.75">
      <c r="B236" s="60" t="s">
        <v>736</v>
      </c>
      <c r="C236" s="20" t="s">
        <v>737</v>
      </c>
      <c r="D236" s="158">
        <v>1</v>
      </c>
      <c r="E236" s="54" t="s">
        <v>17</v>
      </c>
      <c r="F236" s="52"/>
      <c r="G236" s="62">
        <f t="shared" si="3"/>
        <v>0</v>
      </c>
    </row>
    <row r="237" spans="2:7" ht="12.75">
      <c r="B237" s="60"/>
      <c r="C237" s="48"/>
      <c r="D237" s="158"/>
      <c r="E237" s="54"/>
      <c r="F237" s="52"/>
      <c r="G237" s="62"/>
    </row>
    <row r="238" spans="2:7" ht="12.75">
      <c r="B238" s="41">
        <v>7</v>
      </c>
      <c r="C238" s="42" t="s">
        <v>738</v>
      </c>
      <c r="D238" s="43"/>
      <c r="E238" s="43"/>
      <c r="F238" s="43"/>
      <c r="G238" s="44"/>
    </row>
    <row r="239" spans="2:7" ht="12.75">
      <c r="B239" s="60"/>
      <c r="C239" s="48"/>
      <c r="D239" s="158"/>
      <c r="E239" s="54"/>
      <c r="F239" s="52"/>
      <c r="G239" s="62"/>
    </row>
    <row r="240" spans="2:7" ht="12.75">
      <c r="B240" s="60" t="s">
        <v>1</v>
      </c>
      <c r="C240" s="20" t="s">
        <v>739</v>
      </c>
      <c r="D240" s="53">
        <v>1</v>
      </c>
      <c r="E240" s="38" t="s">
        <v>17</v>
      </c>
      <c r="F240" s="52"/>
      <c r="G240" s="62">
        <f t="shared" si="3"/>
        <v>0</v>
      </c>
    </row>
    <row r="241" spans="2:7" ht="38.25">
      <c r="B241" s="60" t="s">
        <v>63</v>
      </c>
      <c r="C241" s="48" t="s">
        <v>740</v>
      </c>
      <c r="D241" s="163">
        <v>495</v>
      </c>
      <c r="E241" s="38" t="s">
        <v>741</v>
      </c>
      <c r="F241" s="52"/>
      <c r="G241" s="62">
        <f t="shared" si="3"/>
        <v>0</v>
      </c>
    </row>
    <row r="242" spans="2:7" ht="12.75">
      <c r="B242" s="60" t="s">
        <v>64</v>
      </c>
      <c r="C242" s="48" t="s">
        <v>742</v>
      </c>
      <c r="D242" s="163">
        <v>220</v>
      </c>
      <c r="E242" s="38" t="s">
        <v>741</v>
      </c>
      <c r="F242" s="52"/>
      <c r="G242" s="62">
        <f t="shared" si="3"/>
        <v>0</v>
      </c>
    </row>
    <row r="243" spans="2:7" ht="12.75">
      <c r="B243" s="60" t="s">
        <v>146</v>
      </c>
      <c r="C243" s="20" t="s">
        <v>743</v>
      </c>
      <c r="D243" s="163">
        <v>212</v>
      </c>
      <c r="E243" s="38" t="s">
        <v>741</v>
      </c>
      <c r="F243" s="52"/>
      <c r="G243" s="62">
        <f t="shared" si="3"/>
        <v>0</v>
      </c>
    </row>
    <row r="244" spans="2:7" ht="12.75">
      <c r="B244" s="60" t="s">
        <v>147</v>
      </c>
      <c r="C244" s="20" t="s">
        <v>744</v>
      </c>
      <c r="D244" s="163">
        <v>273</v>
      </c>
      <c r="E244" s="38" t="s">
        <v>741</v>
      </c>
      <c r="F244" s="52"/>
      <c r="G244" s="62">
        <f t="shared" si="3"/>
        <v>0</v>
      </c>
    </row>
    <row r="245" spans="2:7" ht="12.75">
      <c r="B245" s="60" t="s">
        <v>148</v>
      </c>
      <c r="C245" s="20" t="s">
        <v>745</v>
      </c>
      <c r="D245" s="163">
        <v>215</v>
      </c>
      <c r="E245" s="38" t="s">
        <v>182</v>
      </c>
      <c r="F245" s="52"/>
      <c r="G245" s="62">
        <f t="shared" si="3"/>
        <v>0</v>
      </c>
    </row>
    <row r="246" spans="2:7" ht="12.75">
      <c r="B246" s="60" t="s">
        <v>746</v>
      </c>
      <c r="C246" s="20" t="s">
        <v>747</v>
      </c>
      <c r="D246" s="163">
        <v>30</v>
      </c>
      <c r="E246" s="38" t="s">
        <v>182</v>
      </c>
      <c r="F246" s="52"/>
      <c r="G246" s="62">
        <f t="shared" si="3"/>
        <v>0</v>
      </c>
    </row>
    <row r="247" spans="2:7" ht="12.75">
      <c r="B247" s="60" t="s">
        <v>748</v>
      </c>
      <c r="C247" s="48" t="s">
        <v>749</v>
      </c>
      <c r="D247" s="163">
        <v>215</v>
      </c>
      <c r="E247" s="38" t="s">
        <v>182</v>
      </c>
      <c r="F247" s="52"/>
      <c r="G247" s="62">
        <f t="shared" si="3"/>
        <v>0</v>
      </c>
    </row>
    <row r="248" spans="2:7" ht="12.75">
      <c r="B248" s="60" t="s">
        <v>750</v>
      </c>
      <c r="C248" s="48" t="s">
        <v>751</v>
      </c>
      <c r="D248" s="163">
        <v>30</v>
      </c>
      <c r="E248" s="38" t="s">
        <v>182</v>
      </c>
      <c r="F248" s="52"/>
      <c r="G248" s="62">
        <f t="shared" si="3"/>
        <v>0</v>
      </c>
    </row>
    <row r="249" spans="2:7" ht="12.75">
      <c r="B249" s="60" t="s">
        <v>752</v>
      </c>
      <c r="C249" s="48" t="s">
        <v>753</v>
      </c>
      <c r="D249" s="158">
        <v>95</v>
      </c>
      <c r="E249" s="38" t="s">
        <v>182</v>
      </c>
      <c r="F249" s="52"/>
      <c r="G249" s="62">
        <f t="shared" si="3"/>
        <v>0</v>
      </c>
    </row>
    <row r="250" spans="2:7" ht="12.75">
      <c r="B250" s="60" t="s">
        <v>754</v>
      </c>
      <c r="C250" s="48" t="s">
        <v>755</v>
      </c>
      <c r="D250" s="158">
        <v>11</v>
      </c>
      <c r="E250" s="54" t="s">
        <v>30</v>
      </c>
      <c r="F250" s="52"/>
      <c r="G250" s="62">
        <f t="shared" si="3"/>
        <v>0</v>
      </c>
    </row>
    <row r="251" spans="2:7" ht="12.75">
      <c r="B251" s="60" t="s">
        <v>756</v>
      </c>
      <c r="C251" s="48" t="s">
        <v>757</v>
      </c>
      <c r="D251" s="158">
        <v>2</v>
      </c>
      <c r="E251" s="54" t="s">
        <v>37</v>
      </c>
      <c r="F251" s="52"/>
      <c r="G251" s="62">
        <f t="shared" si="3"/>
        <v>0</v>
      </c>
    </row>
    <row r="252" spans="2:7" ht="12.75">
      <c r="B252" s="60"/>
      <c r="C252" s="48"/>
      <c r="D252" s="53"/>
      <c r="E252" s="54"/>
      <c r="F252" s="52"/>
      <c r="G252" s="62"/>
    </row>
    <row r="253" spans="2:7" ht="12.75">
      <c r="B253" s="41">
        <v>8</v>
      </c>
      <c r="C253" s="42" t="s">
        <v>158</v>
      </c>
      <c r="D253" s="43"/>
      <c r="E253" s="43"/>
      <c r="F253" s="43"/>
      <c r="G253" s="44"/>
    </row>
    <row r="254" spans="2:7" ht="12.75">
      <c r="B254" s="60"/>
      <c r="C254" s="48"/>
      <c r="D254" s="52"/>
      <c r="E254" s="54"/>
      <c r="F254" s="52"/>
      <c r="G254" s="62"/>
    </row>
    <row r="255" spans="2:7" ht="12.75">
      <c r="B255" s="60" t="s">
        <v>65</v>
      </c>
      <c r="C255" s="73" t="s">
        <v>98</v>
      </c>
      <c r="D255" s="53">
        <v>1070</v>
      </c>
      <c r="E255" s="54" t="s">
        <v>30</v>
      </c>
      <c r="F255" s="52"/>
      <c r="G255" s="62">
        <f t="shared" si="3"/>
        <v>0</v>
      </c>
    </row>
    <row r="256" spans="2:7" ht="12.75">
      <c r="B256" s="60"/>
      <c r="C256" s="49" t="s">
        <v>758</v>
      </c>
      <c r="D256" s="53"/>
      <c r="E256" s="54"/>
      <c r="F256" s="52"/>
      <c r="G256" s="62"/>
    </row>
    <row r="257" spans="2:7" ht="12.75">
      <c r="B257" s="60" t="s">
        <v>103</v>
      </c>
      <c r="C257" s="48" t="s">
        <v>34</v>
      </c>
      <c r="D257" s="53">
        <v>490</v>
      </c>
      <c r="E257" s="54" t="s">
        <v>30</v>
      </c>
      <c r="F257" s="52"/>
      <c r="G257" s="62">
        <f t="shared" si="3"/>
        <v>0</v>
      </c>
    </row>
    <row r="258" spans="2:7" ht="12.75">
      <c r="B258" s="60" t="s">
        <v>77</v>
      </c>
      <c r="C258" s="73" t="s">
        <v>759</v>
      </c>
      <c r="D258" s="53">
        <v>395</v>
      </c>
      <c r="E258" s="54" t="s">
        <v>30</v>
      </c>
      <c r="F258" s="52"/>
      <c r="G258" s="62">
        <f t="shared" si="3"/>
        <v>0</v>
      </c>
    </row>
    <row r="259" spans="2:7" ht="12.75">
      <c r="B259" s="60" t="s">
        <v>104</v>
      </c>
      <c r="C259" s="73" t="s">
        <v>760</v>
      </c>
      <c r="D259" s="53">
        <v>185</v>
      </c>
      <c r="E259" s="54" t="s">
        <v>30</v>
      </c>
      <c r="F259" s="52"/>
      <c r="G259" s="62">
        <f t="shared" si="3"/>
        <v>0</v>
      </c>
    </row>
    <row r="260" spans="2:7" ht="12.75">
      <c r="B260" s="60" t="s">
        <v>89</v>
      </c>
      <c r="C260" s="73" t="s">
        <v>160</v>
      </c>
      <c r="D260" s="53">
        <v>1070</v>
      </c>
      <c r="E260" s="54" t="s">
        <v>30</v>
      </c>
      <c r="F260" s="52"/>
      <c r="G260" s="62">
        <f t="shared" si="3"/>
        <v>0</v>
      </c>
    </row>
    <row r="261" spans="2:7" ht="25.5">
      <c r="B261" s="60" t="s">
        <v>90</v>
      </c>
      <c r="C261" s="49" t="s">
        <v>36</v>
      </c>
      <c r="D261" s="53">
        <v>1070</v>
      </c>
      <c r="E261" s="54" t="s">
        <v>30</v>
      </c>
      <c r="F261" s="52"/>
      <c r="G261" s="62">
        <f t="shared" si="3"/>
        <v>0</v>
      </c>
    </row>
    <row r="262" spans="2:7" ht="12.75">
      <c r="B262" s="60" t="s">
        <v>91</v>
      </c>
      <c r="C262" s="73" t="s">
        <v>31</v>
      </c>
      <c r="D262" s="53">
        <v>1</v>
      </c>
      <c r="E262" s="54" t="s">
        <v>17</v>
      </c>
      <c r="F262" s="52"/>
      <c r="G262" s="62">
        <f t="shared" si="3"/>
        <v>0</v>
      </c>
    </row>
    <row r="263" spans="2:7" ht="12.75">
      <c r="B263" s="60" t="s">
        <v>169</v>
      </c>
      <c r="C263" s="73" t="s">
        <v>32</v>
      </c>
      <c r="D263" s="53">
        <v>1</v>
      </c>
      <c r="E263" s="54" t="s">
        <v>37</v>
      </c>
      <c r="F263" s="52"/>
      <c r="G263" s="62">
        <f t="shared" si="3"/>
        <v>0</v>
      </c>
    </row>
    <row r="264" spans="2:7" ht="12.75">
      <c r="B264" s="60" t="s">
        <v>170</v>
      </c>
      <c r="C264" s="73" t="s">
        <v>159</v>
      </c>
      <c r="D264" s="53">
        <v>1</v>
      </c>
      <c r="E264" s="54" t="s">
        <v>17</v>
      </c>
      <c r="F264" s="52"/>
      <c r="G264" s="62">
        <f t="shared" si="3"/>
        <v>0</v>
      </c>
    </row>
    <row r="265" spans="2:7" ht="12.75">
      <c r="B265" s="60" t="s">
        <v>761</v>
      </c>
      <c r="C265" s="45" t="s">
        <v>161</v>
      </c>
      <c r="D265" s="53">
        <v>1</v>
      </c>
      <c r="E265" s="54" t="s">
        <v>17</v>
      </c>
      <c r="F265" s="52"/>
      <c r="G265" s="62">
        <f t="shared" si="3"/>
        <v>0</v>
      </c>
    </row>
    <row r="266" spans="2:7" ht="12.75">
      <c r="B266" s="60" t="s">
        <v>762</v>
      </c>
      <c r="C266" s="73" t="s">
        <v>33</v>
      </c>
      <c r="D266" s="53">
        <v>1</v>
      </c>
      <c r="E266" s="54" t="s">
        <v>17</v>
      </c>
      <c r="F266" s="52"/>
      <c r="G266" s="62">
        <f t="shared" si="3"/>
        <v>0</v>
      </c>
    </row>
    <row r="267" spans="2:7" ht="25.5">
      <c r="B267" s="60" t="s">
        <v>1142</v>
      </c>
      <c r="C267" s="73" t="s">
        <v>1143</v>
      </c>
      <c r="D267" s="53">
        <v>1</v>
      </c>
      <c r="E267" s="54" t="s">
        <v>17</v>
      </c>
      <c r="F267" s="52"/>
      <c r="G267" s="62">
        <f>D267*F267</f>
        <v>0</v>
      </c>
    </row>
    <row r="268" spans="2:7" ht="25.5">
      <c r="B268" s="60" t="s">
        <v>1144</v>
      </c>
      <c r="C268" s="73" t="s">
        <v>1145</v>
      </c>
      <c r="D268" s="53">
        <v>1</v>
      </c>
      <c r="E268" s="54" t="s">
        <v>17</v>
      </c>
      <c r="F268" s="52"/>
      <c r="G268" s="62">
        <f>D268*F268</f>
        <v>0</v>
      </c>
    </row>
    <row r="269" spans="2:7" ht="30">
      <c r="B269" s="60" t="s">
        <v>1148</v>
      </c>
      <c r="C269" s="429" t="s">
        <v>1146</v>
      </c>
      <c r="D269" s="53">
        <v>1</v>
      </c>
      <c r="E269" s="54" t="s">
        <v>17</v>
      </c>
      <c r="F269" s="52"/>
      <c r="G269" s="62">
        <f>D269*F269</f>
        <v>0</v>
      </c>
    </row>
    <row r="270" spans="2:7" ht="45">
      <c r="B270" s="60" t="s">
        <v>1149</v>
      </c>
      <c r="C270" s="431" t="s">
        <v>1147</v>
      </c>
      <c r="D270" s="53">
        <v>1</v>
      </c>
      <c r="E270" s="54" t="s">
        <v>17</v>
      </c>
      <c r="F270" s="52"/>
      <c r="G270" s="62">
        <f>D270*F270</f>
        <v>0</v>
      </c>
    </row>
    <row r="271" spans="2:7" ht="12.75">
      <c r="B271" s="60" t="s">
        <v>1157</v>
      </c>
      <c r="C271" s="45" t="s">
        <v>1156</v>
      </c>
      <c r="D271" s="50">
        <v>2</v>
      </c>
      <c r="E271" s="38" t="s">
        <v>37</v>
      </c>
      <c r="F271" s="36"/>
      <c r="G271" s="37">
        <f>D271*F271</f>
        <v>0</v>
      </c>
    </row>
    <row r="272" spans="2:7" ht="12.75">
      <c r="B272" s="60"/>
      <c r="C272" s="73"/>
      <c r="D272" s="53"/>
      <c r="E272" s="54"/>
      <c r="F272" s="52"/>
      <c r="G272" s="62"/>
    </row>
    <row r="273" spans="2:7" ht="12.75">
      <c r="B273" s="41">
        <v>9</v>
      </c>
      <c r="C273" s="42" t="s">
        <v>100</v>
      </c>
      <c r="D273" s="43"/>
      <c r="E273" s="43"/>
      <c r="F273" s="43"/>
      <c r="G273" s="44"/>
    </row>
    <row r="274" spans="2:7" ht="12.75">
      <c r="B274" s="13"/>
      <c r="C274" s="20"/>
      <c r="D274" s="53"/>
      <c r="E274" s="38"/>
      <c r="F274" s="36"/>
      <c r="G274" s="37"/>
    </row>
    <row r="275" spans="2:7" ht="25.5">
      <c r="B275" s="13"/>
      <c r="C275" s="69" t="s">
        <v>150</v>
      </c>
      <c r="D275" s="53"/>
      <c r="E275" s="38"/>
      <c r="F275" s="36"/>
      <c r="G275" s="37"/>
    </row>
    <row r="276" spans="2:7" ht="12.75">
      <c r="B276" s="13"/>
      <c r="C276" s="20"/>
      <c r="D276" s="53"/>
      <c r="E276" s="38"/>
      <c r="F276" s="36"/>
      <c r="G276" s="37"/>
    </row>
    <row r="277" spans="2:7" ht="25.5">
      <c r="B277" s="60" t="s">
        <v>763</v>
      </c>
      <c r="C277" s="48" t="s">
        <v>764</v>
      </c>
      <c r="D277" s="53">
        <v>2</v>
      </c>
      <c r="E277" s="54" t="s">
        <v>17</v>
      </c>
      <c r="F277" s="52"/>
      <c r="G277" s="62">
        <f t="shared" si="3"/>
        <v>0</v>
      </c>
    </row>
    <row r="278" spans="2:7" ht="12.75">
      <c r="B278" s="60" t="s">
        <v>765</v>
      </c>
      <c r="C278" s="48" t="s">
        <v>152</v>
      </c>
      <c r="D278" s="53">
        <v>2</v>
      </c>
      <c r="E278" s="54" t="s">
        <v>17</v>
      </c>
      <c r="F278" s="52"/>
      <c r="G278" s="62">
        <f t="shared" si="3"/>
        <v>0</v>
      </c>
    </row>
    <row r="279" spans="2:7" ht="12.75">
      <c r="B279" s="60" t="s">
        <v>766</v>
      </c>
      <c r="C279" s="48" t="s">
        <v>767</v>
      </c>
      <c r="D279" s="53">
        <v>2</v>
      </c>
      <c r="E279" s="54" t="s">
        <v>17</v>
      </c>
      <c r="F279" s="52"/>
      <c r="G279" s="62">
        <f t="shared" si="3"/>
        <v>0</v>
      </c>
    </row>
    <row r="280" spans="2:7" ht="12.75">
      <c r="B280" s="60" t="s">
        <v>768</v>
      </c>
      <c r="C280" s="48" t="s">
        <v>769</v>
      </c>
      <c r="D280" s="53">
        <v>1</v>
      </c>
      <c r="E280" s="54" t="s">
        <v>17</v>
      </c>
      <c r="F280" s="52"/>
      <c r="G280" s="62">
        <f t="shared" si="3"/>
        <v>0</v>
      </c>
    </row>
    <row r="281" spans="2:7" ht="25.5">
      <c r="B281" s="60" t="s">
        <v>770</v>
      </c>
      <c r="C281" s="73" t="s">
        <v>771</v>
      </c>
      <c r="D281" s="53">
        <v>1</v>
      </c>
      <c r="E281" s="54" t="s">
        <v>17</v>
      </c>
      <c r="F281" s="52"/>
      <c r="G281" s="62">
        <f t="shared" si="3"/>
        <v>0</v>
      </c>
    </row>
    <row r="282" spans="2:7" ht="12.75">
      <c r="B282" s="60" t="s">
        <v>772</v>
      </c>
      <c r="C282" s="73" t="s">
        <v>773</v>
      </c>
      <c r="D282" s="53">
        <v>1</v>
      </c>
      <c r="E282" s="54" t="s">
        <v>17</v>
      </c>
      <c r="F282" s="52"/>
      <c r="G282" s="62">
        <f aca="true" t="shared" si="4" ref="G282:G303">D282*F282</f>
        <v>0</v>
      </c>
    </row>
    <row r="283" spans="2:7" ht="12.75">
      <c r="B283" s="60" t="s">
        <v>774</v>
      </c>
      <c r="C283" s="73" t="s">
        <v>775</v>
      </c>
      <c r="D283" s="53">
        <v>1</v>
      </c>
      <c r="E283" s="164" t="s">
        <v>17</v>
      </c>
      <c r="F283" s="165"/>
      <c r="G283" s="62">
        <f t="shared" si="4"/>
        <v>0</v>
      </c>
    </row>
    <row r="284" spans="2:7" ht="12.75">
      <c r="B284" s="60"/>
      <c r="C284" s="73"/>
      <c r="D284" s="53"/>
      <c r="E284" s="166"/>
      <c r="F284" s="165"/>
      <c r="G284" s="167"/>
    </row>
    <row r="285" spans="2:7" ht="12.75">
      <c r="B285" s="41">
        <v>10</v>
      </c>
      <c r="C285" s="42" t="s">
        <v>154</v>
      </c>
      <c r="D285" s="43"/>
      <c r="E285" s="43"/>
      <c r="F285" s="43"/>
      <c r="G285" s="44"/>
    </row>
    <row r="286" spans="2:7" ht="12.75">
      <c r="B286" s="56"/>
      <c r="C286" s="57"/>
      <c r="D286" s="58"/>
      <c r="E286" s="55"/>
      <c r="F286" s="52"/>
      <c r="G286" s="62"/>
    </row>
    <row r="287" spans="2:7" ht="12.75">
      <c r="B287" s="56"/>
      <c r="C287" s="72" t="s">
        <v>153</v>
      </c>
      <c r="D287" s="58"/>
      <c r="E287" s="55"/>
      <c r="F287" s="52"/>
      <c r="G287" s="62"/>
    </row>
    <row r="288" spans="2:7" ht="51">
      <c r="B288" s="56" t="s">
        <v>776</v>
      </c>
      <c r="C288" s="57" t="s">
        <v>777</v>
      </c>
      <c r="D288" s="58">
        <v>1</v>
      </c>
      <c r="E288" s="55" t="s">
        <v>37</v>
      </c>
      <c r="F288" s="52"/>
      <c r="G288" s="62">
        <f t="shared" si="4"/>
        <v>0</v>
      </c>
    </row>
    <row r="289" spans="2:7" ht="51">
      <c r="B289" s="56" t="s">
        <v>778</v>
      </c>
      <c r="C289" s="57" t="s">
        <v>779</v>
      </c>
      <c r="D289" s="58">
        <v>1</v>
      </c>
      <c r="E289" s="55" t="s">
        <v>37</v>
      </c>
      <c r="F289" s="52"/>
      <c r="G289" s="62">
        <f t="shared" si="4"/>
        <v>0</v>
      </c>
    </row>
    <row r="290" spans="2:7" ht="25.5">
      <c r="B290" s="56" t="s">
        <v>780</v>
      </c>
      <c r="C290" s="57" t="s">
        <v>781</v>
      </c>
      <c r="D290" s="58">
        <v>1</v>
      </c>
      <c r="E290" s="55" t="s">
        <v>37</v>
      </c>
      <c r="F290" s="52"/>
      <c r="G290" s="62">
        <f t="shared" si="4"/>
        <v>0</v>
      </c>
    </row>
    <row r="291" spans="2:7" ht="25.5">
      <c r="B291" s="56" t="s">
        <v>782</v>
      </c>
      <c r="C291" s="57" t="s">
        <v>783</v>
      </c>
      <c r="D291" s="58">
        <v>1</v>
      </c>
      <c r="E291" s="55" t="s">
        <v>37</v>
      </c>
      <c r="F291" s="52"/>
      <c r="G291" s="62">
        <f t="shared" si="4"/>
        <v>0</v>
      </c>
    </row>
    <row r="292" spans="2:7" ht="51">
      <c r="B292" s="56" t="s">
        <v>784</v>
      </c>
      <c r="C292" s="57" t="s">
        <v>785</v>
      </c>
      <c r="D292" s="58">
        <v>10</v>
      </c>
      <c r="E292" s="55" t="s">
        <v>182</v>
      </c>
      <c r="F292" s="52"/>
      <c r="G292" s="62">
        <f t="shared" si="4"/>
        <v>0</v>
      </c>
    </row>
    <row r="293" spans="2:7" ht="25.5">
      <c r="B293" s="56" t="s">
        <v>786</v>
      </c>
      <c r="C293" s="57" t="s">
        <v>156</v>
      </c>
      <c r="D293" s="58">
        <v>1</v>
      </c>
      <c r="E293" s="55" t="s">
        <v>37</v>
      </c>
      <c r="F293" s="52"/>
      <c r="G293" s="62">
        <f t="shared" si="4"/>
        <v>0</v>
      </c>
    </row>
    <row r="294" spans="2:7" ht="12.75">
      <c r="B294" s="56" t="s">
        <v>787</v>
      </c>
      <c r="C294" s="57" t="s">
        <v>788</v>
      </c>
      <c r="D294" s="58">
        <v>2</v>
      </c>
      <c r="E294" s="55" t="s">
        <v>37</v>
      </c>
      <c r="F294" s="52"/>
      <c r="G294" s="62">
        <f t="shared" si="4"/>
        <v>0</v>
      </c>
    </row>
    <row r="295" spans="2:7" ht="12.75">
      <c r="B295" s="56" t="s">
        <v>789</v>
      </c>
      <c r="C295" s="57" t="s">
        <v>790</v>
      </c>
      <c r="D295" s="58">
        <v>8</v>
      </c>
      <c r="E295" s="55" t="s">
        <v>37</v>
      </c>
      <c r="F295" s="52"/>
      <c r="G295" s="62">
        <f t="shared" si="4"/>
        <v>0</v>
      </c>
    </row>
    <row r="296" spans="2:7" ht="12.75">
      <c r="B296" s="56"/>
      <c r="C296" s="57"/>
      <c r="D296" s="58"/>
      <c r="E296" s="55"/>
      <c r="F296" s="52"/>
      <c r="G296" s="62">
        <f t="shared" si="4"/>
        <v>0</v>
      </c>
    </row>
    <row r="297" spans="2:7" ht="25.5">
      <c r="B297" s="56" t="s">
        <v>791</v>
      </c>
      <c r="C297" s="57" t="s">
        <v>792</v>
      </c>
      <c r="D297" s="58">
        <v>12</v>
      </c>
      <c r="E297" s="55" t="s">
        <v>37</v>
      </c>
      <c r="F297" s="52"/>
      <c r="G297" s="62">
        <f t="shared" si="4"/>
        <v>0</v>
      </c>
    </row>
    <row r="298" spans="2:7" ht="12.75">
      <c r="B298" s="56" t="s">
        <v>793</v>
      </c>
      <c r="C298" s="57" t="s">
        <v>794</v>
      </c>
      <c r="D298" s="58">
        <v>3</v>
      </c>
      <c r="E298" s="55" t="s">
        <v>37</v>
      </c>
      <c r="F298" s="52"/>
      <c r="G298" s="62">
        <f t="shared" si="4"/>
        <v>0</v>
      </c>
    </row>
    <row r="299" spans="2:7" ht="12.75">
      <c r="B299" s="56" t="s">
        <v>795</v>
      </c>
      <c r="C299" s="57" t="s">
        <v>796</v>
      </c>
      <c r="D299" s="58">
        <v>2</v>
      </c>
      <c r="E299" s="55" t="s">
        <v>37</v>
      </c>
      <c r="F299" s="52"/>
      <c r="G299" s="62">
        <f t="shared" si="4"/>
        <v>0</v>
      </c>
    </row>
    <row r="300" spans="2:7" ht="12.75">
      <c r="B300" s="56" t="s">
        <v>797</v>
      </c>
      <c r="C300" s="57" t="s">
        <v>798</v>
      </c>
      <c r="D300" s="58">
        <v>6</v>
      </c>
      <c r="E300" s="55" t="s">
        <v>37</v>
      </c>
      <c r="F300" s="52"/>
      <c r="G300" s="62">
        <f t="shared" si="4"/>
        <v>0</v>
      </c>
    </row>
    <row r="301" spans="2:7" ht="12.75">
      <c r="B301" s="56" t="s">
        <v>799</v>
      </c>
      <c r="C301" s="57" t="s">
        <v>800</v>
      </c>
      <c r="D301" s="58">
        <v>2</v>
      </c>
      <c r="E301" s="55" t="s">
        <v>37</v>
      </c>
      <c r="F301" s="52"/>
      <c r="G301" s="62">
        <f t="shared" si="4"/>
        <v>0</v>
      </c>
    </row>
    <row r="302" spans="2:7" ht="12.75">
      <c r="B302" s="56" t="s">
        <v>801</v>
      </c>
      <c r="C302" s="57" t="s">
        <v>802</v>
      </c>
      <c r="D302" s="58">
        <v>3</v>
      </c>
      <c r="E302" s="55" t="s">
        <v>37</v>
      </c>
      <c r="F302" s="52"/>
      <c r="G302" s="62">
        <f t="shared" si="4"/>
        <v>0</v>
      </c>
    </row>
    <row r="303" spans="2:7" ht="12.75">
      <c r="B303" s="56" t="s">
        <v>803</v>
      </c>
      <c r="C303" s="57" t="s">
        <v>804</v>
      </c>
      <c r="D303" s="58">
        <v>2</v>
      </c>
      <c r="E303" s="55" t="s">
        <v>37</v>
      </c>
      <c r="F303" s="52"/>
      <c r="G303" s="62">
        <f t="shared" si="4"/>
        <v>0</v>
      </c>
    </row>
    <row r="304" spans="2:7" ht="12.75">
      <c r="B304" s="56"/>
      <c r="C304" s="57"/>
      <c r="D304" s="58"/>
      <c r="E304" s="55"/>
      <c r="F304" s="52"/>
      <c r="G304" s="62"/>
    </row>
    <row r="305" spans="2:7" ht="12.75">
      <c r="B305" s="41">
        <v>11</v>
      </c>
      <c r="C305" s="42" t="s">
        <v>165</v>
      </c>
      <c r="D305" s="43"/>
      <c r="E305" s="43"/>
      <c r="F305" s="43"/>
      <c r="G305" s="44"/>
    </row>
    <row r="306" spans="2:7" ht="38.25">
      <c r="B306" s="60"/>
      <c r="C306" s="70" t="s">
        <v>166</v>
      </c>
      <c r="D306" s="52"/>
      <c r="E306" s="54"/>
      <c r="F306" s="52"/>
      <c r="G306" s="62"/>
    </row>
    <row r="307" spans="2:7" ht="12.75">
      <c r="B307" s="60"/>
      <c r="C307" s="70"/>
      <c r="D307" s="52"/>
      <c r="E307" s="54"/>
      <c r="F307" s="52"/>
      <c r="G307" s="62"/>
    </row>
    <row r="308" spans="2:7" ht="76.5">
      <c r="B308" s="60"/>
      <c r="C308" s="71" t="s">
        <v>92</v>
      </c>
      <c r="D308" s="52"/>
      <c r="E308" s="54"/>
      <c r="F308" s="52"/>
      <c r="G308" s="62"/>
    </row>
    <row r="309" spans="2:7" ht="12.75">
      <c r="B309" s="60"/>
      <c r="C309" s="70"/>
      <c r="D309" s="52"/>
      <c r="E309" s="54"/>
      <c r="F309" s="52"/>
      <c r="G309" s="62"/>
    </row>
    <row r="310" spans="2:7" ht="33.75" customHeight="1">
      <c r="B310" s="13"/>
      <c r="C310" s="15" t="s">
        <v>805</v>
      </c>
      <c r="D310" s="52"/>
      <c r="E310" s="38"/>
      <c r="F310" s="36"/>
      <c r="G310" s="37"/>
    </row>
    <row r="311" spans="2:7" ht="12.75">
      <c r="B311" s="168"/>
      <c r="C311" s="169"/>
      <c r="D311" s="164"/>
      <c r="E311" s="170"/>
      <c r="F311" s="171"/>
      <c r="G311" s="171"/>
    </row>
    <row r="312" spans="2:7" ht="13.5" thickBot="1">
      <c r="B312" s="22"/>
      <c r="C312" s="74" t="s">
        <v>195</v>
      </c>
      <c r="D312" s="39"/>
      <c r="E312" s="40"/>
      <c r="F312" s="39"/>
      <c r="G312" s="415">
        <f>SUM(G19:G303)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0" fitToWidth="1" horizontalDpi="600" verticalDpi="600" orientation="portrait" paperSize="9" scale="61" r:id="rId1"/>
  <headerFooter alignWithMargins="0">
    <oddFooter xml:space="preserve">&amp;R&amp;8 strana &amp;10&amp;P+1&amp;8 z &amp;10&amp;N+1 </oddFooter>
  </headerFooter>
  <rowBreaks count="1" manualBreakCount="1">
    <brk id="272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3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8.375" style="75" customWidth="1"/>
    <col min="2" max="2" width="7.00390625" style="75" customWidth="1"/>
    <col min="3" max="4" width="14.75390625" style="75" customWidth="1"/>
    <col min="5" max="5" width="55.75390625" style="75" customWidth="1"/>
    <col min="6" max="7" width="6.75390625" style="75" customWidth="1"/>
    <col min="8" max="10" width="10.75390625" style="75" customWidth="1"/>
    <col min="11" max="16384" width="9.125" style="75" customWidth="1"/>
  </cols>
  <sheetData>
    <row r="1" spans="1:10" ht="15.75">
      <c r="A1" s="147" t="s">
        <v>8</v>
      </c>
      <c r="B1" s="148" t="s">
        <v>481</v>
      </c>
      <c r="C1" s="148"/>
      <c r="D1" s="148"/>
      <c r="E1" s="148"/>
      <c r="F1" s="144"/>
      <c r="G1" s="144"/>
      <c r="H1" s="144"/>
      <c r="I1" s="144"/>
      <c r="J1" s="145"/>
    </row>
    <row r="2" spans="1:10" ht="15.75">
      <c r="A2" s="147" t="s">
        <v>9</v>
      </c>
      <c r="B2" s="148" t="s">
        <v>484</v>
      </c>
      <c r="C2" s="146"/>
      <c r="D2" s="146"/>
      <c r="E2" s="146"/>
      <c r="F2" s="144"/>
      <c r="G2" s="144"/>
      <c r="H2" s="144"/>
      <c r="I2" s="144"/>
      <c r="J2" s="145"/>
    </row>
    <row r="3" spans="1:10" ht="15.75">
      <c r="A3" s="265"/>
      <c r="B3" s="148" t="s">
        <v>483</v>
      </c>
      <c r="C3" s="146"/>
      <c r="D3" s="146"/>
      <c r="E3" s="146"/>
      <c r="F3" s="144"/>
      <c r="G3" s="144"/>
      <c r="H3" s="144"/>
      <c r="I3" s="144"/>
      <c r="J3" s="145"/>
    </row>
    <row r="4" spans="1:10" ht="30" customHeight="1" thickBot="1">
      <c r="A4" s="76" t="s">
        <v>196</v>
      </c>
      <c r="B4" s="77" t="s">
        <v>197</v>
      </c>
      <c r="C4" s="139" t="s">
        <v>198</v>
      </c>
      <c r="D4" s="140" t="s">
        <v>199</v>
      </c>
      <c r="E4" s="140" t="s">
        <v>200</v>
      </c>
      <c r="F4" s="140" t="s">
        <v>201</v>
      </c>
      <c r="G4" s="140" t="s">
        <v>202</v>
      </c>
      <c r="H4" s="141" t="s">
        <v>203</v>
      </c>
      <c r="I4" s="142" t="s">
        <v>204</v>
      </c>
      <c r="J4" s="143" t="s">
        <v>205</v>
      </c>
    </row>
    <row r="5" spans="3:7" ht="19.5" customHeight="1">
      <c r="C5" s="465" t="s">
        <v>206</v>
      </c>
      <c r="D5" s="465"/>
      <c r="E5" s="465"/>
      <c r="F5" s="465"/>
      <c r="G5" s="465"/>
    </row>
    <row r="6" spans="3:7" ht="19.5" customHeight="1">
      <c r="C6" s="83"/>
      <c r="D6" s="83"/>
      <c r="E6" s="84" t="s">
        <v>207</v>
      </c>
      <c r="F6" s="83"/>
      <c r="G6" s="83"/>
    </row>
    <row r="7" spans="3:5" ht="30" customHeight="1">
      <c r="C7" s="85" t="s">
        <v>208</v>
      </c>
      <c r="D7" s="86"/>
      <c r="E7" s="84" t="s">
        <v>209</v>
      </c>
    </row>
    <row r="8" spans="1:10" ht="24">
      <c r="A8" s="87" t="s">
        <v>210</v>
      </c>
      <c r="C8" s="88" t="s">
        <v>211</v>
      </c>
      <c r="D8" s="89" t="s">
        <v>212</v>
      </c>
      <c r="E8" s="90" t="s">
        <v>213</v>
      </c>
      <c r="F8" s="91" t="s">
        <v>37</v>
      </c>
      <c r="G8" s="91">
        <v>1</v>
      </c>
      <c r="H8" s="92"/>
      <c r="I8" s="92"/>
      <c r="J8" s="92">
        <f aca="true" t="shared" si="0" ref="J8:J72">G8*H8+G8*I8</f>
        <v>0</v>
      </c>
    </row>
    <row r="9" spans="1:10" ht="36">
      <c r="A9" s="87" t="s">
        <v>214</v>
      </c>
      <c r="C9" s="88" t="s">
        <v>215</v>
      </c>
      <c r="D9" s="89" t="s">
        <v>216</v>
      </c>
      <c r="E9" s="90" t="s">
        <v>217</v>
      </c>
      <c r="F9" s="91" t="s">
        <v>37</v>
      </c>
      <c r="G9" s="91">
        <v>2</v>
      </c>
      <c r="H9" s="92"/>
      <c r="I9" s="92"/>
      <c r="J9" s="92">
        <f t="shared" si="0"/>
        <v>0</v>
      </c>
    </row>
    <row r="10" spans="1:10" ht="12">
      <c r="A10" s="87" t="s">
        <v>218</v>
      </c>
      <c r="C10" s="88"/>
      <c r="D10" s="89" t="s">
        <v>219</v>
      </c>
      <c r="E10" s="93" t="s">
        <v>220</v>
      </c>
      <c r="F10" s="91" t="s">
        <v>37</v>
      </c>
      <c r="G10" s="91">
        <v>1</v>
      </c>
      <c r="H10" s="92"/>
      <c r="I10" s="92"/>
      <c r="J10" s="92">
        <f t="shared" si="0"/>
        <v>0</v>
      </c>
    </row>
    <row r="11" spans="1:10" ht="12">
      <c r="A11" s="87" t="s">
        <v>221</v>
      </c>
      <c r="C11" s="88" t="s">
        <v>222</v>
      </c>
      <c r="D11" s="94" t="s">
        <v>223</v>
      </c>
      <c r="E11" s="93" t="s">
        <v>224</v>
      </c>
      <c r="F11" s="91" t="s">
        <v>37</v>
      </c>
      <c r="G11" s="91">
        <v>1</v>
      </c>
      <c r="H11" s="92"/>
      <c r="I11" s="92"/>
      <c r="J11" s="92">
        <f t="shared" si="0"/>
        <v>0</v>
      </c>
    </row>
    <row r="12" spans="1:10" ht="36">
      <c r="A12" s="87" t="s">
        <v>225</v>
      </c>
      <c r="C12" s="88" t="s">
        <v>226</v>
      </c>
      <c r="D12" s="89" t="s">
        <v>227</v>
      </c>
      <c r="E12" s="95" t="s">
        <v>228</v>
      </c>
      <c r="F12" s="91" t="s">
        <v>37</v>
      </c>
      <c r="G12" s="91">
        <v>2</v>
      </c>
      <c r="H12" s="92"/>
      <c r="I12" s="92"/>
      <c r="J12" s="92">
        <f t="shared" si="0"/>
        <v>0</v>
      </c>
    </row>
    <row r="13" spans="1:10" ht="12">
      <c r="A13" s="87" t="s">
        <v>229</v>
      </c>
      <c r="C13" s="96"/>
      <c r="D13" s="97"/>
      <c r="E13" s="98" t="s">
        <v>230</v>
      </c>
      <c r="F13" s="91" t="s">
        <v>37</v>
      </c>
      <c r="G13" s="91">
        <v>2</v>
      </c>
      <c r="H13" s="92"/>
      <c r="I13" s="92"/>
      <c r="J13" s="92">
        <f t="shared" si="0"/>
        <v>0</v>
      </c>
    </row>
    <row r="14" spans="1:10" ht="12">
      <c r="A14" s="87" t="s">
        <v>231</v>
      </c>
      <c r="C14" s="96"/>
      <c r="D14" s="97"/>
      <c r="E14" s="98" t="s">
        <v>232</v>
      </c>
      <c r="F14" s="91" t="s">
        <v>37</v>
      </c>
      <c r="G14" s="91">
        <v>2</v>
      </c>
      <c r="H14" s="92"/>
      <c r="I14" s="92"/>
      <c r="J14" s="92">
        <f t="shared" si="0"/>
        <v>0</v>
      </c>
    </row>
    <row r="15" spans="1:10" ht="24" customHeight="1">
      <c r="A15" s="87" t="s">
        <v>233</v>
      </c>
      <c r="C15" s="88" t="s">
        <v>234</v>
      </c>
      <c r="D15" s="89" t="s">
        <v>235</v>
      </c>
      <c r="E15" s="93" t="s">
        <v>236</v>
      </c>
      <c r="F15" s="91" t="s">
        <v>37</v>
      </c>
      <c r="G15" s="91">
        <v>1</v>
      </c>
      <c r="H15" s="92"/>
      <c r="I15" s="92"/>
      <c r="J15" s="92">
        <f t="shared" si="0"/>
        <v>0</v>
      </c>
    </row>
    <row r="16" spans="1:10" ht="12" customHeight="1">
      <c r="A16" s="87" t="s">
        <v>237</v>
      </c>
      <c r="C16" s="88"/>
      <c r="D16" s="89"/>
      <c r="E16" s="93"/>
      <c r="F16" s="91"/>
      <c r="G16" s="91"/>
      <c r="H16" s="92"/>
      <c r="I16" s="92"/>
      <c r="J16" s="92"/>
    </row>
    <row r="17" spans="1:10" ht="30" customHeight="1">
      <c r="A17" s="87" t="s">
        <v>238</v>
      </c>
      <c r="C17" s="85" t="s">
        <v>239</v>
      </c>
      <c r="D17" s="86"/>
      <c r="E17" s="84" t="s">
        <v>240</v>
      </c>
      <c r="H17" s="92"/>
      <c r="I17" s="92"/>
      <c r="J17" s="92"/>
    </row>
    <row r="18" spans="1:10" ht="36">
      <c r="A18" s="87" t="s">
        <v>241</v>
      </c>
      <c r="C18" s="99" t="s">
        <v>242</v>
      </c>
      <c r="D18" s="100" t="s">
        <v>243</v>
      </c>
      <c r="E18" s="101" t="s">
        <v>244</v>
      </c>
      <c r="F18" s="102" t="s">
        <v>37</v>
      </c>
      <c r="G18" s="102">
        <v>1</v>
      </c>
      <c r="H18" s="92"/>
      <c r="I18" s="92"/>
      <c r="J18" s="92">
        <f t="shared" si="0"/>
        <v>0</v>
      </c>
    </row>
    <row r="19" spans="1:10" ht="12">
      <c r="A19" s="87" t="s">
        <v>245</v>
      </c>
      <c r="C19" s="99"/>
      <c r="D19" s="97" t="s">
        <v>246</v>
      </c>
      <c r="E19" s="101" t="s">
        <v>247</v>
      </c>
      <c r="F19" s="102" t="s">
        <v>37</v>
      </c>
      <c r="G19" s="103">
        <v>1</v>
      </c>
      <c r="H19" s="92"/>
      <c r="I19" s="92"/>
      <c r="J19" s="92">
        <f t="shared" si="0"/>
        <v>0</v>
      </c>
    </row>
    <row r="20" spans="1:10" ht="25.5">
      <c r="A20" s="87" t="s">
        <v>248</v>
      </c>
      <c r="C20" s="99" t="s">
        <v>249</v>
      </c>
      <c r="D20" s="104" t="s">
        <v>250</v>
      </c>
      <c r="E20" s="90" t="s">
        <v>251</v>
      </c>
      <c r="F20" s="102" t="s">
        <v>37</v>
      </c>
      <c r="G20" s="103">
        <v>1</v>
      </c>
      <c r="H20" s="92"/>
      <c r="I20" s="92"/>
      <c r="J20" s="92">
        <f t="shared" si="0"/>
        <v>0</v>
      </c>
    </row>
    <row r="21" spans="1:10" ht="12" customHeight="1">
      <c r="A21" s="87" t="s">
        <v>252</v>
      </c>
      <c r="C21" s="105"/>
      <c r="D21" s="86"/>
      <c r="E21" s="106"/>
      <c r="H21" s="92"/>
      <c r="I21" s="92"/>
      <c r="J21" s="92"/>
    </row>
    <row r="22" spans="1:10" ht="30" customHeight="1">
      <c r="A22" s="87" t="s">
        <v>253</v>
      </c>
      <c r="C22" s="85" t="s">
        <v>254</v>
      </c>
      <c r="D22" s="86"/>
      <c r="E22" s="84" t="s">
        <v>255</v>
      </c>
      <c r="H22" s="92"/>
      <c r="I22" s="92"/>
      <c r="J22" s="92"/>
    </row>
    <row r="23" spans="1:10" ht="36">
      <c r="A23" s="87" t="s">
        <v>256</v>
      </c>
      <c r="C23" s="99" t="s">
        <v>257</v>
      </c>
      <c r="D23" s="100" t="s">
        <v>243</v>
      </c>
      <c r="E23" s="101" t="s">
        <v>244</v>
      </c>
      <c r="F23" s="102" t="s">
        <v>37</v>
      </c>
      <c r="G23" s="102">
        <v>1</v>
      </c>
      <c r="H23" s="92"/>
      <c r="I23" s="92"/>
      <c r="J23" s="92">
        <f t="shared" si="0"/>
        <v>0</v>
      </c>
    </row>
    <row r="24" spans="1:10" ht="12">
      <c r="A24" s="87" t="s">
        <v>258</v>
      </c>
      <c r="C24" s="99"/>
      <c r="D24" s="97" t="s">
        <v>246</v>
      </c>
      <c r="E24" s="101" t="s">
        <v>247</v>
      </c>
      <c r="F24" s="102" t="s">
        <v>37</v>
      </c>
      <c r="G24" s="103">
        <v>1</v>
      </c>
      <c r="H24" s="92"/>
      <c r="I24" s="92"/>
      <c r="J24" s="92">
        <f t="shared" si="0"/>
        <v>0</v>
      </c>
    </row>
    <row r="25" spans="1:10" ht="25.5">
      <c r="A25" s="87" t="s">
        <v>259</v>
      </c>
      <c r="C25" s="99" t="s">
        <v>260</v>
      </c>
      <c r="D25" s="104" t="s">
        <v>250</v>
      </c>
      <c r="E25" s="90" t="s">
        <v>261</v>
      </c>
      <c r="F25" s="102" t="s">
        <v>37</v>
      </c>
      <c r="G25" s="103">
        <v>1</v>
      </c>
      <c r="H25" s="92"/>
      <c r="I25" s="92"/>
      <c r="J25" s="92">
        <f t="shared" si="0"/>
        <v>0</v>
      </c>
    </row>
    <row r="26" spans="1:10" ht="12" customHeight="1">
      <c r="A26" s="87" t="s">
        <v>262</v>
      </c>
      <c r="C26" s="105"/>
      <c r="D26" s="86"/>
      <c r="E26" s="106"/>
      <c r="H26" s="92"/>
      <c r="I26" s="92"/>
      <c r="J26" s="92"/>
    </row>
    <row r="27" spans="1:10" ht="30" customHeight="1">
      <c r="A27" s="87" t="s">
        <v>263</v>
      </c>
      <c r="C27" s="85" t="s">
        <v>264</v>
      </c>
      <c r="D27" s="86"/>
      <c r="E27" s="107" t="s">
        <v>265</v>
      </c>
      <c r="H27" s="92"/>
      <c r="I27" s="92"/>
      <c r="J27" s="92"/>
    </row>
    <row r="28" spans="1:10" ht="36">
      <c r="A28" s="87" t="s">
        <v>266</v>
      </c>
      <c r="C28" s="99" t="s">
        <v>267</v>
      </c>
      <c r="D28" s="100" t="s">
        <v>243</v>
      </c>
      <c r="E28" s="101" t="s">
        <v>244</v>
      </c>
      <c r="F28" s="102" t="s">
        <v>37</v>
      </c>
      <c r="G28" s="102">
        <v>1</v>
      </c>
      <c r="H28" s="92"/>
      <c r="I28" s="92"/>
      <c r="J28" s="92">
        <f t="shared" si="0"/>
        <v>0</v>
      </c>
    </row>
    <row r="29" spans="1:10" ht="12">
      <c r="A29" s="87" t="s">
        <v>268</v>
      </c>
      <c r="C29" s="99"/>
      <c r="D29" s="97" t="s">
        <v>246</v>
      </c>
      <c r="E29" s="101" t="s">
        <v>247</v>
      </c>
      <c r="F29" s="102" t="s">
        <v>37</v>
      </c>
      <c r="G29" s="103">
        <v>1</v>
      </c>
      <c r="H29" s="92"/>
      <c r="I29" s="92"/>
      <c r="J29" s="92">
        <f t="shared" si="0"/>
        <v>0</v>
      </c>
    </row>
    <row r="30" spans="1:10" ht="36">
      <c r="A30" s="87" t="s">
        <v>269</v>
      </c>
      <c r="C30" s="99" t="s">
        <v>270</v>
      </c>
      <c r="D30" s="100" t="s">
        <v>271</v>
      </c>
      <c r="E30" s="101" t="s">
        <v>272</v>
      </c>
      <c r="F30" s="102" t="s">
        <v>37</v>
      </c>
      <c r="G30" s="103">
        <v>1</v>
      </c>
      <c r="H30" s="92"/>
      <c r="I30" s="92"/>
      <c r="J30" s="92">
        <f t="shared" si="0"/>
        <v>0</v>
      </c>
    </row>
    <row r="31" spans="1:10" ht="25.5">
      <c r="A31" s="87" t="s">
        <v>273</v>
      </c>
      <c r="C31" s="99" t="s">
        <v>274</v>
      </c>
      <c r="D31" s="100" t="s">
        <v>250</v>
      </c>
      <c r="E31" s="90" t="s">
        <v>275</v>
      </c>
      <c r="F31" s="108" t="s">
        <v>37</v>
      </c>
      <c r="G31" s="108">
        <v>1</v>
      </c>
      <c r="H31" s="92"/>
      <c r="I31" s="92"/>
      <c r="J31" s="92">
        <f t="shared" si="0"/>
        <v>0</v>
      </c>
    </row>
    <row r="32" spans="1:10" ht="12">
      <c r="A32" s="87" t="s">
        <v>276</v>
      </c>
      <c r="C32" s="99"/>
      <c r="D32" s="100"/>
      <c r="E32" s="101"/>
      <c r="F32" s="108"/>
      <c r="G32" s="108"/>
      <c r="H32" s="92"/>
      <c r="I32" s="92"/>
      <c r="J32" s="92"/>
    </row>
    <row r="33" spans="1:10" ht="30" customHeight="1">
      <c r="A33" s="87" t="s">
        <v>277</v>
      </c>
      <c r="C33" s="85" t="s">
        <v>278</v>
      </c>
      <c r="D33" s="86"/>
      <c r="E33" s="107" t="s">
        <v>279</v>
      </c>
      <c r="H33" s="92"/>
      <c r="I33" s="92"/>
      <c r="J33" s="92"/>
    </row>
    <row r="34" spans="1:10" ht="19.5" customHeight="1">
      <c r="A34" s="87" t="s">
        <v>280</v>
      </c>
      <c r="C34" s="83"/>
      <c r="D34" s="83"/>
      <c r="E34" s="84" t="s">
        <v>281</v>
      </c>
      <c r="F34" s="83"/>
      <c r="G34" s="83"/>
      <c r="H34" s="92"/>
      <c r="I34" s="92"/>
      <c r="J34" s="92"/>
    </row>
    <row r="35" spans="1:10" ht="30" customHeight="1">
      <c r="A35" s="87" t="s">
        <v>282</v>
      </c>
      <c r="C35" s="85" t="s">
        <v>283</v>
      </c>
      <c r="D35" s="86"/>
      <c r="E35" s="84" t="s">
        <v>284</v>
      </c>
      <c r="H35" s="92"/>
      <c r="I35" s="92"/>
      <c r="J35" s="92"/>
    </row>
    <row r="36" spans="1:10" ht="24">
      <c r="A36" s="87" t="s">
        <v>285</v>
      </c>
      <c r="C36" s="88" t="s">
        <v>286</v>
      </c>
      <c r="D36" s="89" t="s">
        <v>212</v>
      </c>
      <c r="E36" s="90" t="s">
        <v>213</v>
      </c>
      <c r="F36" s="91" t="s">
        <v>37</v>
      </c>
      <c r="G36" s="91">
        <v>1</v>
      </c>
      <c r="H36" s="92"/>
      <c r="I36" s="92"/>
      <c r="J36" s="92">
        <f t="shared" si="0"/>
        <v>0</v>
      </c>
    </row>
    <row r="37" spans="1:10" ht="12">
      <c r="A37" s="87" t="s">
        <v>287</v>
      </c>
      <c r="C37" s="88" t="s">
        <v>288</v>
      </c>
      <c r="D37" s="94" t="s">
        <v>223</v>
      </c>
      <c r="E37" s="93" t="s">
        <v>224</v>
      </c>
      <c r="F37" s="91" t="s">
        <v>37</v>
      </c>
      <c r="G37" s="91">
        <v>1</v>
      </c>
      <c r="H37" s="92"/>
      <c r="I37" s="92"/>
      <c r="J37" s="92">
        <f t="shared" si="0"/>
        <v>0</v>
      </c>
    </row>
    <row r="38" spans="1:10" ht="12">
      <c r="A38" s="87" t="s">
        <v>289</v>
      </c>
      <c r="C38" s="99"/>
      <c r="D38" s="100"/>
      <c r="E38" s="101"/>
      <c r="F38" s="108"/>
      <c r="G38" s="108"/>
      <c r="H38" s="92"/>
      <c r="I38" s="92"/>
      <c r="J38" s="92"/>
    </row>
    <row r="39" spans="1:10" ht="30" customHeight="1">
      <c r="A39" s="87" t="s">
        <v>290</v>
      </c>
      <c r="C39" s="85" t="s">
        <v>291</v>
      </c>
      <c r="D39" s="86"/>
      <c r="E39" s="107" t="s">
        <v>292</v>
      </c>
      <c r="H39" s="92"/>
      <c r="I39" s="92"/>
      <c r="J39" s="92"/>
    </row>
    <row r="40" spans="1:10" ht="36">
      <c r="A40" s="87" t="s">
        <v>293</v>
      </c>
      <c r="C40" s="99" t="s">
        <v>294</v>
      </c>
      <c r="D40" s="100" t="s">
        <v>243</v>
      </c>
      <c r="E40" s="101" t="s">
        <v>244</v>
      </c>
      <c r="F40" s="102" t="s">
        <v>37</v>
      </c>
      <c r="G40" s="102">
        <v>1</v>
      </c>
      <c r="H40" s="92"/>
      <c r="I40" s="92"/>
      <c r="J40" s="92">
        <f t="shared" si="0"/>
        <v>0</v>
      </c>
    </row>
    <row r="41" spans="1:10" ht="12">
      <c r="A41" s="87" t="s">
        <v>295</v>
      </c>
      <c r="C41" s="99"/>
      <c r="D41" s="97" t="s">
        <v>246</v>
      </c>
      <c r="E41" s="101" t="s">
        <v>247</v>
      </c>
      <c r="F41" s="102" t="s">
        <v>37</v>
      </c>
      <c r="G41" s="103">
        <v>1</v>
      </c>
      <c r="H41" s="92"/>
      <c r="I41" s="92"/>
      <c r="J41" s="92">
        <f t="shared" si="0"/>
        <v>0</v>
      </c>
    </row>
    <row r="42" spans="1:10" ht="36">
      <c r="A42" s="109" t="s">
        <v>296</v>
      </c>
      <c r="B42" s="110"/>
      <c r="C42" s="111" t="s">
        <v>297</v>
      </c>
      <c r="D42" s="112" t="s">
        <v>271</v>
      </c>
      <c r="E42" s="113" t="s">
        <v>272</v>
      </c>
      <c r="F42" s="114" t="s">
        <v>37</v>
      </c>
      <c r="G42" s="115">
        <v>1</v>
      </c>
      <c r="H42" s="116"/>
      <c r="I42" s="116"/>
      <c r="J42" s="116">
        <f t="shared" si="0"/>
        <v>0</v>
      </c>
    </row>
    <row r="43" spans="1:10" ht="25.5">
      <c r="A43" s="87" t="s">
        <v>298</v>
      </c>
      <c r="C43" s="99" t="s">
        <v>299</v>
      </c>
      <c r="D43" s="100" t="s">
        <v>250</v>
      </c>
      <c r="E43" s="90" t="s">
        <v>300</v>
      </c>
      <c r="F43" s="108" t="s">
        <v>37</v>
      </c>
      <c r="G43" s="108">
        <v>1</v>
      </c>
      <c r="H43" s="92"/>
      <c r="I43" s="92"/>
      <c r="J43" s="92">
        <f t="shared" si="0"/>
        <v>0</v>
      </c>
    </row>
    <row r="44" spans="1:10" ht="12">
      <c r="A44" s="87" t="s">
        <v>301</v>
      </c>
      <c r="C44" s="99"/>
      <c r="D44" s="100"/>
      <c r="E44" s="90"/>
      <c r="F44" s="108"/>
      <c r="G44" s="108"/>
      <c r="H44" s="92"/>
      <c r="I44" s="92"/>
      <c r="J44" s="92"/>
    </row>
    <row r="45" spans="1:10" ht="30" customHeight="1">
      <c r="A45" s="87" t="s">
        <v>302</v>
      </c>
      <c r="C45" s="85" t="s">
        <v>303</v>
      </c>
      <c r="D45" s="86"/>
      <c r="E45" s="107" t="s">
        <v>304</v>
      </c>
      <c r="H45" s="92"/>
      <c r="I45" s="92"/>
      <c r="J45" s="92"/>
    </row>
    <row r="46" spans="1:10" ht="36">
      <c r="A46" s="87" t="s">
        <v>305</v>
      </c>
      <c r="C46" s="99" t="s">
        <v>306</v>
      </c>
      <c r="D46" s="100" t="s">
        <v>243</v>
      </c>
      <c r="E46" s="101" t="s">
        <v>244</v>
      </c>
      <c r="F46" s="102" t="s">
        <v>37</v>
      </c>
      <c r="G46" s="102">
        <v>1</v>
      </c>
      <c r="H46" s="92"/>
      <c r="I46" s="92"/>
      <c r="J46" s="92">
        <f t="shared" si="0"/>
        <v>0</v>
      </c>
    </row>
    <row r="47" spans="1:10" ht="12">
      <c r="A47" s="87" t="s">
        <v>307</v>
      </c>
      <c r="C47" s="99"/>
      <c r="D47" s="97" t="s">
        <v>246</v>
      </c>
      <c r="E47" s="101" t="s">
        <v>247</v>
      </c>
      <c r="F47" s="102" t="s">
        <v>37</v>
      </c>
      <c r="G47" s="103">
        <v>1</v>
      </c>
      <c r="H47" s="92"/>
      <c r="I47" s="92"/>
      <c r="J47" s="92">
        <f t="shared" si="0"/>
        <v>0</v>
      </c>
    </row>
    <row r="48" spans="1:10" ht="36">
      <c r="A48" s="87" t="s">
        <v>308</v>
      </c>
      <c r="C48" s="117" t="s">
        <v>309</v>
      </c>
      <c r="D48" s="89" t="s">
        <v>216</v>
      </c>
      <c r="E48" s="90" t="s">
        <v>310</v>
      </c>
      <c r="F48" s="102" t="s">
        <v>37</v>
      </c>
      <c r="G48" s="102">
        <v>1</v>
      </c>
      <c r="H48" s="92"/>
      <c r="I48" s="92"/>
      <c r="J48" s="92">
        <f t="shared" si="0"/>
        <v>0</v>
      </c>
    </row>
    <row r="49" spans="1:10" ht="25.5">
      <c r="A49" s="87" t="s">
        <v>311</v>
      </c>
      <c r="C49" s="99" t="s">
        <v>312</v>
      </c>
      <c r="D49" s="100" t="s">
        <v>250</v>
      </c>
      <c r="E49" s="90" t="s">
        <v>313</v>
      </c>
      <c r="F49" s="108" t="s">
        <v>37</v>
      </c>
      <c r="G49" s="108">
        <v>1</v>
      </c>
      <c r="H49" s="92"/>
      <c r="I49" s="92"/>
      <c r="J49" s="92">
        <f t="shared" si="0"/>
        <v>0</v>
      </c>
    </row>
    <row r="50" spans="1:10" ht="12">
      <c r="A50" s="87" t="s">
        <v>314</v>
      </c>
      <c r="C50" s="99"/>
      <c r="D50" s="100"/>
      <c r="E50" s="90"/>
      <c r="F50" s="108"/>
      <c r="G50" s="108"/>
      <c r="H50" s="92"/>
      <c r="I50" s="92"/>
      <c r="J50" s="92"/>
    </row>
    <row r="51" spans="1:10" ht="30" customHeight="1">
      <c r="A51" s="87" t="s">
        <v>315</v>
      </c>
      <c r="C51" s="85" t="s">
        <v>316</v>
      </c>
      <c r="D51" s="86"/>
      <c r="E51" s="107" t="s">
        <v>279</v>
      </c>
      <c r="H51" s="92"/>
      <c r="I51" s="92"/>
      <c r="J51" s="92"/>
    </row>
    <row r="52" spans="1:10" ht="19.5" customHeight="1">
      <c r="A52" s="87" t="s">
        <v>317</v>
      </c>
      <c r="C52" s="83"/>
      <c r="D52" s="83"/>
      <c r="E52" s="84" t="s">
        <v>318</v>
      </c>
      <c r="F52" s="83"/>
      <c r="G52" s="83"/>
      <c r="H52" s="92"/>
      <c r="I52" s="92"/>
      <c r="J52" s="92"/>
    </row>
    <row r="53" spans="1:10" ht="30" customHeight="1">
      <c r="A53" s="87" t="s">
        <v>319</v>
      </c>
      <c r="C53" s="85" t="s">
        <v>320</v>
      </c>
      <c r="D53" s="86"/>
      <c r="E53" s="84" t="s">
        <v>284</v>
      </c>
      <c r="H53" s="92"/>
      <c r="I53" s="92"/>
      <c r="J53" s="92"/>
    </row>
    <row r="54" spans="1:10" ht="24">
      <c r="A54" s="87" t="s">
        <v>321</v>
      </c>
      <c r="C54" s="88" t="s">
        <v>322</v>
      </c>
      <c r="D54" s="89" t="s">
        <v>212</v>
      </c>
      <c r="E54" s="90" t="s">
        <v>213</v>
      </c>
      <c r="F54" s="91" t="s">
        <v>37</v>
      </c>
      <c r="G54" s="91">
        <v>1</v>
      </c>
      <c r="H54" s="92"/>
      <c r="I54" s="92"/>
      <c r="J54" s="92">
        <f t="shared" si="0"/>
        <v>0</v>
      </c>
    </row>
    <row r="55" spans="1:10" ht="12">
      <c r="A55" s="87" t="s">
        <v>323</v>
      </c>
      <c r="C55" s="88" t="s">
        <v>324</v>
      </c>
      <c r="D55" s="94" t="s">
        <v>223</v>
      </c>
      <c r="E55" s="93" t="s">
        <v>224</v>
      </c>
      <c r="F55" s="91" t="s">
        <v>37</v>
      </c>
      <c r="G55" s="91">
        <v>1</v>
      </c>
      <c r="H55" s="92"/>
      <c r="I55" s="92"/>
      <c r="J55" s="92">
        <f t="shared" si="0"/>
        <v>0</v>
      </c>
    </row>
    <row r="56" spans="1:10" ht="12">
      <c r="A56" s="87" t="s">
        <v>325</v>
      </c>
      <c r="C56" s="99"/>
      <c r="D56" s="100"/>
      <c r="E56" s="101"/>
      <c r="F56" s="108"/>
      <c r="G56" s="108"/>
      <c r="H56" s="92"/>
      <c r="I56" s="92"/>
      <c r="J56" s="92"/>
    </row>
    <row r="57" spans="1:10" ht="30" customHeight="1">
      <c r="A57" s="87" t="s">
        <v>326</v>
      </c>
      <c r="C57" s="85" t="s">
        <v>327</v>
      </c>
      <c r="D57" s="86"/>
      <c r="E57" s="107" t="s">
        <v>292</v>
      </c>
      <c r="H57" s="92"/>
      <c r="I57" s="92"/>
      <c r="J57" s="92"/>
    </row>
    <row r="58" spans="1:10" ht="36">
      <c r="A58" s="87" t="s">
        <v>328</v>
      </c>
      <c r="C58" s="99" t="s">
        <v>329</v>
      </c>
      <c r="D58" s="100" t="s">
        <v>243</v>
      </c>
      <c r="E58" s="101" t="s">
        <v>244</v>
      </c>
      <c r="F58" s="102" t="s">
        <v>37</v>
      </c>
      <c r="G58" s="102">
        <v>1</v>
      </c>
      <c r="H58" s="92"/>
      <c r="I58" s="92"/>
      <c r="J58" s="92">
        <f t="shared" si="0"/>
        <v>0</v>
      </c>
    </row>
    <row r="59" spans="1:10" ht="12">
      <c r="A59" s="87" t="s">
        <v>330</v>
      </c>
      <c r="C59" s="99"/>
      <c r="D59" s="97" t="s">
        <v>246</v>
      </c>
      <c r="E59" s="101" t="s">
        <v>247</v>
      </c>
      <c r="F59" s="102" t="s">
        <v>37</v>
      </c>
      <c r="G59" s="103">
        <v>1</v>
      </c>
      <c r="H59" s="92"/>
      <c r="I59" s="92"/>
      <c r="J59" s="92">
        <f t="shared" si="0"/>
        <v>0</v>
      </c>
    </row>
    <row r="60" spans="1:10" ht="36">
      <c r="A60" s="109" t="s">
        <v>331</v>
      </c>
      <c r="B60" s="110"/>
      <c r="C60" s="111" t="s">
        <v>332</v>
      </c>
      <c r="D60" s="112" t="s">
        <v>271</v>
      </c>
      <c r="E60" s="113" t="s">
        <v>272</v>
      </c>
      <c r="F60" s="114" t="s">
        <v>37</v>
      </c>
      <c r="G60" s="115">
        <v>1</v>
      </c>
      <c r="H60" s="116"/>
      <c r="I60" s="116"/>
      <c r="J60" s="116">
        <f t="shared" si="0"/>
        <v>0</v>
      </c>
    </row>
    <row r="61" spans="1:10" ht="25.5">
      <c r="A61" s="87" t="s">
        <v>333</v>
      </c>
      <c r="C61" s="99" t="s">
        <v>334</v>
      </c>
      <c r="D61" s="100" t="s">
        <v>250</v>
      </c>
      <c r="E61" s="90" t="s">
        <v>335</v>
      </c>
      <c r="F61" s="108" t="s">
        <v>37</v>
      </c>
      <c r="G61" s="108">
        <v>1</v>
      </c>
      <c r="H61" s="92"/>
      <c r="I61" s="92"/>
      <c r="J61" s="92">
        <f t="shared" si="0"/>
        <v>0</v>
      </c>
    </row>
    <row r="62" spans="1:10" ht="12">
      <c r="A62" s="87" t="s">
        <v>336</v>
      </c>
      <c r="C62" s="99"/>
      <c r="D62" s="100"/>
      <c r="E62" s="90"/>
      <c r="F62" s="108"/>
      <c r="G62" s="108"/>
      <c r="H62" s="92"/>
      <c r="I62" s="92"/>
      <c r="J62" s="92"/>
    </row>
    <row r="63" spans="1:10" ht="30" customHeight="1">
      <c r="A63" s="87" t="s">
        <v>337</v>
      </c>
      <c r="C63" s="85" t="s">
        <v>338</v>
      </c>
      <c r="D63" s="86"/>
      <c r="E63" s="107" t="s">
        <v>304</v>
      </c>
      <c r="H63" s="92"/>
      <c r="I63" s="92"/>
      <c r="J63" s="92"/>
    </row>
    <row r="64" spans="1:10" ht="36">
      <c r="A64" s="87" t="s">
        <v>339</v>
      </c>
      <c r="C64" s="99" t="s">
        <v>340</v>
      </c>
      <c r="D64" s="100" t="s">
        <v>243</v>
      </c>
      <c r="E64" s="101" t="s">
        <v>244</v>
      </c>
      <c r="F64" s="102" t="s">
        <v>37</v>
      </c>
      <c r="G64" s="102">
        <v>1</v>
      </c>
      <c r="H64" s="92"/>
      <c r="I64" s="92"/>
      <c r="J64" s="92">
        <f t="shared" si="0"/>
        <v>0</v>
      </c>
    </row>
    <row r="65" spans="1:10" ht="12">
      <c r="A65" s="87" t="s">
        <v>341</v>
      </c>
      <c r="C65" s="99"/>
      <c r="D65" s="97" t="s">
        <v>246</v>
      </c>
      <c r="E65" s="101" t="s">
        <v>247</v>
      </c>
      <c r="F65" s="102" t="s">
        <v>37</v>
      </c>
      <c r="G65" s="103">
        <v>1</v>
      </c>
      <c r="H65" s="92"/>
      <c r="I65" s="92"/>
      <c r="J65" s="92">
        <f t="shared" si="0"/>
        <v>0</v>
      </c>
    </row>
    <row r="66" spans="1:10" ht="36">
      <c r="A66" s="87" t="s">
        <v>342</v>
      </c>
      <c r="C66" s="117" t="s">
        <v>343</v>
      </c>
      <c r="D66" s="89" t="s">
        <v>216</v>
      </c>
      <c r="E66" s="90" t="s">
        <v>310</v>
      </c>
      <c r="F66" s="102" t="s">
        <v>37</v>
      </c>
      <c r="G66" s="102">
        <v>1</v>
      </c>
      <c r="H66" s="92"/>
      <c r="I66" s="92"/>
      <c r="J66" s="92">
        <f t="shared" si="0"/>
        <v>0</v>
      </c>
    </row>
    <row r="67" spans="1:10" ht="25.5">
      <c r="A67" s="87" t="s">
        <v>344</v>
      </c>
      <c r="C67" s="99" t="s">
        <v>345</v>
      </c>
      <c r="D67" s="100" t="s">
        <v>250</v>
      </c>
      <c r="E67" s="90" t="s">
        <v>313</v>
      </c>
      <c r="F67" s="108" t="s">
        <v>37</v>
      </c>
      <c r="G67" s="108">
        <v>1</v>
      </c>
      <c r="H67" s="92"/>
      <c r="I67" s="92"/>
      <c r="J67" s="92">
        <f t="shared" si="0"/>
        <v>0</v>
      </c>
    </row>
    <row r="68" spans="1:10" ht="12">
      <c r="A68" s="87" t="s">
        <v>346</v>
      </c>
      <c r="C68" s="99"/>
      <c r="D68" s="100"/>
      <c r="E68" s="90"/>
      <c r="F68" s="108"/>
      <c r="G68" s="108"/>
      <c r="H68" s="92"/>
      <c r="I68" s="92"/>
      <c r="J68" s="92"/>
    </row>
    <row r="69" spans="1:10" ht="30" customHeight="1">
      <c r="A69" s="87" t="s">
        <v>347</v>
      </c>
      <c r="C69" s="85" t="s">
        <v>348</v>
      </c>
      <c r="D69" s="86"/>
      <c r="E69" s="107" t="s">
        <v>279</v>
      </c>
      <c r="H69" s="92"/>
      <c r="I69" s="92"/>
      <c r="J69" s="92"/>
    </row>
    <row r="70" spans="1:10" ht="19.5" customHeight="1">
      <c r="A70" s="87" t="s">
        <v>349</v>
      </c>
      <c r="C70" s="83"/>
      <c r="D70" s="83"/>
      <c r="E70" s="84" t="s">
        <v>350</v>
      </c>
      <c r="F70" s="83"/>
      <c r="G70" s="83"/>
      <c r="H70" s="92"/>
      <c r="I70" s="92"/>
      <c r="J70" s="92"/>
    </row>
    <row r="71" spans="1:10" ht="30" customHeight="1">
      <c r="A71" s="87" t="s">
        <v>351</v>
      </c>
      <c r="C71" s="85" t="s">
        <v>352</v>
      </c>
      <c r="D71" s="86"/>
      <c r="E71" s="84" t="s">
        <v>284</v>
      </c>
      <c r="H71" s="92"/>
      <c r="I71" s="92"/>
      <c r="J71" s="92"/>
    </row>
    <row r="72" spans="1:10" ht="24">
      <c r="A72" s="87" t="s">
        <v>353</v>
      </c>
      <c r="C72" s="88" t="s">
        <v>354</v>
      </c>
      <c r="D72" s="89" t="s">
        <v>212</v>
      </c>
      <c r="E72" s="90" t="s">
        <v>213</v>
      </c>
      <c r="F72" s="91" t="s">
        <v>37</v>
      </c>
      <c r="G72" s="91">
        <v>1</v>
      </c>
      <c r="H72" s="92"/>
      <c r="I72" s="92"/>
      <c r="J72" s="92">
        <f t="shared" si="0"/>
        <v>0</v>
      </c>
    </row>
    <row r="73" spans="1:10" ht="12">
      <c r="A73" s="87" t="s">
        <v>355</v>
      </c>
      <c r="C73" s="88" t="s">
        <v>356</v>
      </c>
      <c r="D73" s="94" t="s">
        <v>223</v>
      </c>
      <c r="E73" s="93" t="s">
        <v>224</v>
      </c>
      <c r="F73" s="91" t="s">
        <v>37</v>
      </c>
      <c r="G73" s="91">
        <v>1</v>
      </c>
      <c r="H73" s="92"/>
      <c r="I73" s="92"/>
      <c r="J73" s="92">
        <f aca="true" t="shared" si="1" ref="J73:J136">G73*H73+G73*I73</f>
        <v>0</v>
      </c>
    </row>
    <row r="74" spans="1:10" ht="12">
      <c r="A74" s="87" t="s">
        <v>357</v>
      </c>
      <c r="C74" s="99"/>
      <c r="D74" s="100"/>
      <c r="E74" s="101"/>
      <c r="F74" s="108"/>
      <c r="G74" s="108"/>
      <c r="H74" s="92"/>
      <c r="I74" s="92"/>
      <c r="J74" s="92"/>
    </row>
    <row r="75" spans="1:10" ht="30" customHeight="1">
      <c r="A75" s="87" t="s">
        <v>358</v>
      </c>
      <c r="C75" s="85" t="s">
        <v>359</v>
      </c>
      <c r="D75" s="86"/>
      <c r="E75" s="107" t="s">
        <v>292</v>
      </c>
      <c r="H75" s="92"/>
      <c r="I75" s="92"/>
      <c r="J75" s="92"/>
    </row>
    <row r="76" spans="1:10" ht="36">
      <c r="A76" s="87" t="s">
        <v>360</v>
      </c>
      <c r="C76" s="99" t="s">
        <v>361</v>
      </c>
      <c r="D76" s="100" t="s">
        <v>243</v>
      </c>
      <c r="E76" s="101" t="s">
        <v>244</v>
      </c>
      <c r="F76" s="102" t="s">
        <v>37</v>
      </c>
      <c r="G76" s="102">
        <v>1</v>
      </c>
      <c r="H76" s="92"/>
      <c r="I76" s="92"/>
      <c r="J76" s="92">
        <f t="shared" si="1"/>
        <v>0</v>
      </c>
    </row>
    <row r="77" spans="1:10" ht="12">
      <c r="A77" s="87" t="s">
        <v>362</v>
      </c>
      <c r="C77" s="99"/>
      <c r="D77" s="97" t="s">
        <v>246</v>
      </c>
      <c r="E77" s="101" t="s">
        <v>247</v>
      </c>
      <c r="F77" s="102" t="s">
        <v>37</v>
      </c>
      <c r="G77" s="103">
        <v>1</v>
      </c>
      <c r="H77" s="92"/>
      <c r="I77" s="92"/>
      <c r="J77" s="92">
        <f t="shared" si="1"/>
        <v>0</v>
      </c>
    </row>
    <row r="78" spans="1:10" ht="36">
      <c r="A78" s="109" t="s">
        <v>363</v>
      </c>
      <c r="B78" s="110"/>
      <c r="C78" s="111" t="s">
        <v>364</v>
      </c>
      <c r="D78" s="112" t="s">
        <v>271</v>
      </c>
      <c r="E78" s="113" t="s">
        <v>272</v>
      </c>
      <c r="F78" s="114" t="s">
        <v>37</v>
      </c>
      <c r="G78" s="115">
        <v>1</v>
      </c>
      <c r="H78" s="116"/>
      <c r="I78" s="116"/>
      <c r="J78" s="116">
        <f t="shared" si="1"/>
        <v>0</v>
      </c>
    </row>
    <row r="79" spans="1:10" ht="25.5">
      <c r="A79" s="87" t="s">
        <v>365</v>
      </c>
      <c r="C79" s="99" t="s">
        <v>366</v>
      </c>
      <c r="D79" s="100" t="s">
        <v>250</v>
      </c>
      <c r="E79" s="90" t="s">
        <v>367</v>
      </c>
      <c r="F79" s="108" t="s">
        <v>37</v>
      </c>
      <c r="G79" s="108">
        <v>1</v>
      </c>
      <c r="H79" s="92"/>
      <c r="I79" s="92"/>
      <c r="J79" s="92">
        <f t="shared" si="1"/>
        <v>0</v>
      </c>
    </row>
    <row r="80" spans="1:10" ht="19.5" customHeight="1">
      <c r="A80" s="87" t="s">
        <v>368</v>
      </c>
      <c r="C80" s="83"/>
      <c r="D80" s="83"/>
      <c r="E80" s="84"/>
      <c r="F80" s="83"/>
      <c r="G80" s="83"/>
      <c r="H80" s="92"/>
      <c r="I80" s="92"/>
      <c r="J80" s="92"/>
    </row>
    <row r="81" spans="1:10" ht="30" customHeight="1">
      <c r="A81" s="87" t="s">
        <v>369</v>
      </c>
      <c r="C81" s="85" t="s">
        <v>370</v>
      </c>
      <c r="D81" s="86"/>
      <c r="E81" s="107" t="s">
        <v>279</v>
      </c>
      <c r="H81" s="92"/>
      <c r="I81" s="92"/>
      <c r="J81" s="92"/>
    </row>
    <row r="82" spans="1:10" ht="19.5" customHeight="1">
      <c r="A82" s="87" t="s">
        <v>371</v>
      </c>
      <c r="C82" s="83"/>
      <c r="D82" s="83"/>
      <c r="E82" s="84" t="s">
        <v>372</v>
      </c>
      <c r="F82" s="83"/>
      <c r="G82" s="83"/>
      <c r="H82" s="92"/>
      <c r="I82" s="92"/>
      <c r="J82" s="92"/>
    </row>
    <row r="83" spans="1:10" ht="30" customHeight="1">
      <c r="A83" s="87" t="s">
        <v>373</v>
      </c>
      <c r="C83" s="85" t="s">
        <v>374</v>
      </c>
      <c r="D83" s="86"/>
      <c r="E83" s="84" t="s">
        <v>284</v>
      </c>
      <c r="H83" s="92"/>
      <c r="I83" s="92"/>
      <c r="J83" s="92"/>
    </row>
    <row r="84" spans="1:10" ht="24">
      <c r="A84" s="87" t="s">
        <v>375</v>
      </c>
      <c r="C84" s="88" t="s">
        <v>376</v>
      </c>
      <c r="D84" s="89" t="s">
        <v>212</v>
      </c>
      <c r="E84" s="90" t="s">
        <v>213</v>
      </c>
      <c r="F84" s="91" t="s">
        <v>37</v>
      </c>
      <c r="G84" s="91">
        <v>1</v>
      </c>
      <c r="H84" s="92"/>
      <c r="I84" s="92"/>
      <c r="J84" s="92">
        <f t="shared" si="1"/>
        <v>0</v>
      </c>
    </row>
    <row r="85" spans="1:10" ht="12">
      <c r="A85" s="87" t="s">
        <v>377</v>
      </c>
      <c r="C85" s="88" t="s">
        <v>378</v>
      </c>
      <c r="D85" s="94" t="s">
        <v>223</v>
      </c>
      <c r="E85" s="93" t="s">
        <v>224</v>
      </c>
      <c r="F85" s="91" t="s">
        <v>37</v>
      </c>
      <c r="G85" s="91">
        <v>1</v>
      </c>
      <c r="H85" s="92"/>
      <c r="I85" s="92"/>
      <c r="J85" s="92">
        <f t="shared" si="1"/>
        <v>0</v>
      </c>
    </row>
    <row r="86" spans="1:10" ht="12">
      <c r="A86" s="87" t="s">
        <v>379</v>
      </c>
      <c r="C86" s="99"/>
      <c r="D86" s="100"/>
      <c r="E86" s="101"/>
      <c r="F86" s="108"/>
      <c r="G86" s="108"/>
      <c r="H86" s="92"/>
      <c r="I86" s="92"/>
      <c r="J86" s="92"/>
    </row>
    <row r="87" spans="1:10" ht="30" customHeight="1">
      <c r="A87" s="87" t="s">
        <v>380</v>
      </c>
      <c r="C87" s="85" t="s">
        <v>381</v>
      </c>
      <c r="D87" s="86"/>
      <c r="E87" s="107" t="s">
        <v>292</v>
      </c>
      <c r="H87" s="92"/>
      <c r="I87" s="92"/>
      <c r="J87" s="92"/>
    </row>
    <row r="88" spans="1:10" ht="36">
      <c r="A88" s="87" t="s">
        <v>382</v>
      </c>
      <c r="C88" s="99" t="s">
        <v>383</v>
      </c>
      <c r="D88" s="100" t="s">
        <v>243</v>
      </c>
      <c r="E88" s="101" t="s">
        <v>244</v>
      </c>
      <c r="F88" s="102" t="s">
        <v>37</v>
      </c>
      <c r="G88" s="102">
        <v>1</v>
      </c>
      <c r="H88" s="92"/>
      <c r="I88" s="92"/>
      <c r="J88" s="92">
        <f t="shared" si="1"/>
        <v>0</v>
      </c>
    </row>
    <row r="89" spans="1:10" ht="12">
      <c r="A89" s="87" t="s">
        <v>384</v>
      </c>
      <c r="C89" s="99"/>
      <c r="D89" s="97" t="s">
        <v>246</v>
      </c>
      <c r="E89" s="101" t="s">
        <v>247</v>
      </c>
      <c r="F89" s="102" t="s">
        <v>37</v>
      </c>
      <c r="G89" s="103">
        <v>1</v>
      </c>
      <c r="H89" s="92"/>
      <c r="I89" s="92"/>
      <c r="J89" s="92">
        <f t="shared" si="1"/>
        <v>0</v>
      </c>
    </row>
    <row r="90" spans="1:10" ht="36">
      <c r="A90" s="109" t="s">
        <v>385</v>
      </c>
      <c r="B90" s="110"/>
      <c r="C90" s="111" t="s">
        <v>386</v>
      </c>
      <c r="D90" s="112" t="s">
        <v>271</v>
      </c>
      <c r="E90" s="113" t="s">
        <v>272</v>
      </c>
      <c r="F90" s="114" t="s">
        <v>37</v>
      </c>
      <c r="G90" s="115">
        <v>1</v>
      </c>
      <c r="H90" s="116"/>
      <c r="I90" s="116"/>
      <c r="J90" s="116">
        <f t="shared" si="1"/>
        <v>0</v>
      </c>
    </row>
    <row r="91" spans="1:10" ht="25.5">
      <c r="A91" s="87" t="s">
        <v>387</v>
      </c>
      <c r="C91" s="99" t="s">
        <v>388</v>
      </c>
      <c r="D91" s="100" t="s">
        <v>250</v>
      </c>
      <c r="E91" s="90" t="s">
        <v>367</v>
      </c>
      <c r="F91" s="108" t="s">
        <v>37</v>
      </c>
      <c r="G91" s="108">
        <v>1</v>
      </c>
      <c r="H91" s="92"/>
      <c r="I91" s="92"/>
      <c r="J91" s="92">
        <f t="shared" si="1"/>
        <v>0</v>
      </c>
    </row>
    <row r="92" spans="1:10" ht="12">
      <c r="A92" s="87" t="s">
        <v>389</v>
      </c>
      <c r="C92" s="117"/>
      <c r="D92" s="100"/>
      <c r="E92" s="101"/>
      <c r="F92" s="102"/>
      <c r="G92" s="102"/>
      <c r="H92" s="92"/>
      <c r="I92" s="92"/>
      <c r="J92" s="92"/>
    </row>
    <row r="93" spans="1:10" ht="30" customHeight="1">
      <c r="A93" s="87" t="s">
        <v>390</v>
      </c>
      <c r="C93" s="85" t="s">
        <v>391</v>
      </c>
      <c r="D93" s="86"/>
      <c r="E93" s="107" t="s">
        <v>279</v>
      </c>
      <c r="H93" s="92"/>
      <c r="I93" s="92"/>
      <c r="J93" s="92"/>
    </row>
    <row r="94" spans="1:10" ht="19.5" customHeight="1">
      <c r="A94" s="87" t="s">
        <v>392</v>
      </c>
      <c r="C94" s="83"/>
      <c r="D94" s="83"/>
      <c r="E94" s="84" t="s">
        <v>393</v>
      </c>
      <c r="F94" s="83"/>
      <c r="G94" s="83"/>
      <c r="H94" s="92"/>
      <c r="I94" s="92"/>
      <c r="J94" s="92"/>
    </row>
    <row r="95" spans="1:10" ht="30" customHeight="1">
      <c r="A95" s="87" t="s">
        <v>394</v>
      </c>
      <c r="C95" s="85" t="s">
        <v>395</v>
      </c>
      <c r="D95" s="86"/>
      <c r="E95" s="84" t="s">
        <v>284</v>
      </c>
      <c r="H95" s="92"/>
      <c r="I95" s="92"/>
      <c r="J95" s="92"/>
    </row>
    <row r="96" spans="1:10" ht="24">
      <c r="A96" s="87" t="s">
        <v>396</v>
      </c>
      <c r="C96" s="88" t="s">
        <v>397</v>
      </c>
      <c r="D96" s="89" t="s">
        <v>212</v>
      </c>
      <c r="E96" s="90" t="s">
        <v>213</v>
      </c>
      <c r="F96" s="91" t="s">
        <v>37</v>
      </c>
      <c r="G96" s="91">
        <v>1</v>
      </c>
      <c r="H96" s="92"/>
      <c r="I96" s="92"/>
      <c r="J96" s="92">
        <f t="shared" si="1"/>
        <v>0</v>
      </c>
    </row>
    <row r="97" spans="1:10" ht="12">
      <c r="A97" s="87" t="s">
        <v>398</v>
      </c>
      <c r="C97" s="88" t="s">
        <v>399</v>
      </c>
      <c r="D97" s="94" t="s">
        <v>223</v>
      </c>
      <c r="E97" s="93" t="s">
        <v>224</v>
      </c>
      <c r="F97" s="91" t="s">
        <v>37</v>
      </c>
      <c r="G97" s="91">
        <v>1</v>
      </c>
      <c r="H97" s="92"/>
      <c r="I97" s="92"/>
      <c r="J97" s="92">
        <f t="shared" si="1"/>
        <v>0</v>
      </c>
    </row>
    <row r="98" spans="1:10" ht="12">
      <c r="A98" s="87" t="s">
        <v>400</v>
      </c>
      <c r="C98" s="99"/>
      <c r="D98" s="100"/>
      <c r="E98" s="101"/>
      <c r="F98" s="108"/>
      <c r="G98" s="108"/>
      <c r="H98" s="92"/>
      <c r="I98" s="92"/>
      <c r="J98" s="92"/>
    </row>
    <row r="99" spans="1:10" ht="30" customHeight="1">
      <c r="A99" s="87" t="s">
        <v>401</v>
      </c>
      <c r="C99" s="85" t="s">
        <v>402</v>
      </c>
      <c r="D99" s="86"/>
      <c r="E99" s="107" t="s">
        <v>292</v>
      </c>
      <c r="H99" s="92"/>
      <c r="I99" s="92"/>
      <c r="J99" s="92"/>
    </row>
    <row r="100" spans="1:10" ht="36">
      <c r="A100" s="87" t="s">
        <v>403</v>
      </c>
      <c r="C100" s="99" t="s">
        <v>404</v>
      </c>
      <c r="D100" s="100" t="s">
        <v>243</v>
      </c>
      <c r="E100" s="101" t="s">
        <v>244</v>
      </c>
      <c r="F100" s="102" t="s">
        <v>37</v>
      </c>
      <c r="G100" s="102">
        <v>1</v>
      </c>
      <c r="H100" s="92"/>
      <c r="I100" s="92"/>
      <c r="J100" s="92">
        <f t="shared" si="1"/>
        <v>0</v>
      </c>
    </row>
    <row r="101" spans="1:10" ht="12">
      <c r="A101" s="87" t="s">
        <v>405</v>
      </c>
      <c r="C101" s="99"/>
      <c r="D101" s="97" t="s">
        <v>246</v>
      </c>
      <c r="E101" s="101" t="s">
        <v>247</v>
      </c>
      <c r="F101" s="102" t="s">
        <v>37</v>
      </c>
      <c r="G101" s="103">
        <v>1</v>
      </c>
      <c r="H101" s="92"/>
      <c r="I101" s="92"/>
      <c r="J101" s="92">
        <f t="shared" si="1"/>
        <v>0</v>
      </c>
    </row>
    <row r="102" spans="1:10" ht="36">
      <c r="A102" s="109" t="s">
        <v>406</v>
      </c>
      <c r="B102" s="110"/>
      <c r="C102" s="111" t="s">
        <v>407</v>
      </c>
      <c r="D102" s="112" t="s">
        <v>271</v>
      </c>
      <c r="E102" s="113" t="s">
        <v>272</v>
      </c>
      <c r="F102" s="114" t="s">
        <v>37</v>
      </c>
      <c r="G102" s="115">
        <v>1</v>
      </c>
      <c r="H102" s="116"/>
      <c r="I102" s="116"/>
      <c r="J102" s="116">
        <f t="shared" si="1"/>
        <v>0</v>
      </c>
    </row>
    <row r="103" spans="1:10" ht="25.5">
      <c r="A103" s="87" t="s">
        <v>408</v>
      </c>
      <c r="C103" s="99" t="s">
        <v>409</v>
      </c>
      <c r="D103" s="100" t="s">
        <v>250</v>
      </c>
      <c r="E103" s="90" t="s">
        <v>367</v>
      </c>
      <c r="F103" s="108" t="s">
        <v>37</v>
      </c>
      <c r="G103" s="108">
        <v>1</v>
      </c>
      <c r="H103" s="92"/>
      <c r="I103" s="92"/>
      <c r="J103" s="92">
        <f t="shared" si="1"/>
        <v>0</v>
      </c>
    </row>
    <row r="104" spans="1:10" ht="12">
      <c r="A104" s="87"/>
      <c r="C104" s="99"/>
      <c r="D104" s="100"/>
      <c r="E104" s="90"/>
      <c r="F104" s="102"/>
      <c r="G104" s="102"/>
      <c r="H104" s="92"/>
      <c r="I104" s="92"/>
      <c r="J104" s="92"/>
    </row>
    <row r="105" spans="1:10" ht="19.5" customHeight="1">
      <c r="A105" s="87"/>
      <c r="D105" s="118"/>
      <c r="E105" s="119" t="s">
        <v>410</v>
      </c>
      <c r="H105" s="92"/>
      <c r="I105" s="92"/>
      <c r="J105" s="92"/>
    </row>
    <row r="106" spans="1:10" ht="60">
      <c r="A106" s="87" t="s">
        <v>210</v>
      </c>
      <c r="C106" s="99"/>
      <c r="D106" s="120" t="s">
        <v>411</v>
      </c>
      <c r="E106" s="121" t="s">
        <v>412</v>
      </c>
      <c r="F106" s="122" t="s">
        <v>37</v>
      </c>
      <c r="G106" s="122">
        <v>1</v>
      </c>
      <c r="H106" s="92"/>
      <c r="I106" s="92"/>
      <c r="J106" s="92">
        <f t="shared" si="1"/>
        <v>0</v>
      </c>
    </row>
    <row r="107" spans="1:10" ht="72">
      <c r="A107" s="87" t="s">
        <v>214</v>
      </c>
      <c r="C107" s="99"/>
      <c r="D107" s="120" t="s">
        <v>413</v>
      </c>
      <c r="E107" s="121" t="s">
        <v>414</v>
      </c>
      <c r="F107" s="122" t="s">
        <v>37</v>
      </c>
      <c r="G107" s="122">
        <v>1</v>
      </c>
      <c r="H107" s="92"/>
      <c r="I107" s="92"/>
      <c r="J107" s="92">
        <f t="shared" si="1"/>
        <v>0</v>
      </c>
    </row>
    <row r="108" spans="1:10" ht="12">
      <c r="A108" s="87" t="s">
        <v>218</v>
      </c>
      <c r="C108" s="99"/>
      <c r="D108" s="123" t="s">
        <v>415</v>
      </c>
      <c r="E108" s="124" t="s">
        <v>416</v>
      </c>
      <c r="F108" s="122" t="s">
        <v>37</v>
      </c>
      <c r="G108" s="122">
        <v>1</v>
      </c>
      <c r="H108" s="92"/>
      <c r="I108" s="92"/>
      <c r="J108" s="92">
        <f t="shared" si="1"/>
        <v>0</v>
      </c>
    </row>
    <row r="109" spans="1:10" ht="12">
      <c r="A109" s="87" t="s">
        <v>221</v>
      </c>
      <c r="C109" s="99"/>
      <c r="D109" s="125"/>
      <c r="E109" s="113" t="s">
        <v>417</v>
      </c>
      <c r="F109" s="102" t="s">
        <v>37</v>
      </c>
      <c r="G109" s="102">
        <v>1</v>
      </c>
      <c r="H109" s="92"/>
      <c r="I109" s="92"/>
      <c r="J109" s="92">
        <f t="shared" si="1"/>
        <v>0</v>
      </c>
    </row>
    <row r="110" spans="1:10" ht="12">
      <c r="A110" s="87" t="s">
        <v>225</v>
      </c>
      <c r="C110" s="99"/>
      <c r="D110" s="125"/>
      <c r="E110" s="101"/>
      <c r="F110" s="102"/>
      <c r="G110" s="102"/>
      <c r="H110" s="92"/>
      <c r="I110" s="92"/>
      <c r="J110" s="92"/>
    </row>
    <row r="111" spans="1:10" ht="19.5" customHeight="1">
      <c r="A111" s="87" t="s">
        <v>229</v>
      </c>
      <c r="D111" s="118"/>
      <c r="E111" s="119" t="s">
        <v>418</v>
      </c>
      <c r="H111" s="92"/>
      <c r="I111" s="92"/>
      <c r="J111" s="92"/>
    </row>
    <row r="112" spans="1:10" ht="60">
      <c r="A112" s="87" t="s">
        <v>231</v>
      </c>
      <c r="C112" s="99"/>
      <c r="D112" s="120" t="s">
        <v>411</v>
      </c>
      <c r="E112" s="121" t="s">
        <v>419</v>
      </c>
      <c r="F112" s="122" t="s">
        <v>37</v>
      </c>
      <c r="G112" s="122">
        <v>1</v>
      </c>
      <c r="H112" s="92"/>
      <c r="I112" s="92"/>
      <c r="J112" s="92">
        <f t="shared" si="1"/>
        <v>0</v>
      </c>
    </row>
    <row r="113" spans="1:10" ht="72">
      <c r="A113" s="87" t="s">
        <v>233</v>
      </c>
      <c r="C113" s="99"/>
      <c r="D113" s="120" t="s">
        <v>413</v>
      </c>
      <c r="E113" s="121" t="s">
        <v>414</v>
      </c>
      <c r="F113" s="122" t="s">
        <v>37</v>
      </c>
      <c r="G113" s="122">
        <v>1</v>
      </c>
      <c r="H113" s="92"/>
      <c r="I113" s="92"/>
      <c r="J113" s="92">
        <f t="shared" si="1"/>
        <v>0</v>
      </c>
    </row>
    <row r="114" spans="1:10" ht="12">
      <c r="A114" s="87" t="s">
        <v>237</v>
      </c>
      <c r="C114" s="99"/>
      <c r="D114" s="123" t="s">
        <v>415</v>
      </c>
      <c r="E114" s="124" t="s">
        <v>416</v>
      </c>
      <c r="F114" s="122" t="s">
        <v>37</v>
      </c>
      <c r="G114" s="122">
        <v>1</v>
      </c>
      <c r="H114" s="92"/>
      <c r="I114" s="92"/>
      <c r="J114" s="92">
        <f t="shared" si="1"/>
        <v>0</v>
      </c>
    </row>
    <row r="115" spans="1:10" ht="12">
      <c r="A115" s="87" t="s">
        <v>238</v>
      </c>
      <c r="C115" s="99"/>
      <c r="D115" s="125"/>
      <c r="E115" s="113" t="s">
        <v>417</v>
      </c>
      <c r="F115" s="102" t="s">
        <v>37</v>
      </c>
      <c r="G115" s="102">
        <v>1</v>
      </c>
      <c r="H115" s="92"/>
      <c r="I115" s="92"/>
      <c r="J115" s="92">
        <f t="shared" si="1"/>
        <v>0</v>
      </c>
    </row>
    <row r="116" spans="1:10" ht="12">
      <c r="A116" s="87" t="s">
        <v>241</v>
      </c>
      <c r="C116" s="99"/>
      <c r="D116" s="125"/>
      <c r="E116" s="101"/>
      <c r="F116" s="102"/>
      <c r="G116" s="102"/>
      <c r="H116" s="92"/>
      <c r="I116" s="92"/>
      <c r="J116" s="92"/>
    </row>
    <row r="117" spans="1:10" ht="19.5" customHeight="1">
      <c r="A117" s="87" t="s">
        <v>245</v>
      </c>
      <c r="D117" s="118"/>
      <c r="E117" s="119" t="s">
        <v>420</v>
      </c>
      <c r="H117" s="92"/>
      <c r="I117" s="92"/>
      <c r="J117" s="92"/>
    </row>
    <row r="118" spans="1:10" ht="60">
      <c r="A118" s="87" t="s">
        <v>248</v>
      </c>
      <c r="C118" s="99"/>
      <c r="D118" s="120" t="s">
        <v>411</v>
      </c>
      <c r="E118" s="121" t="s">
        <v>419</v>
      </c>
      <c r="F118" s="122" t="s">
        <v>37</v>
      </c>
      <c r="G118" s="122">
        <v>1</v>
      </c>
      <c r="H118" s="92"/>
      <c r="I118" s="92"/>
      <c r="J118" s="92">
        <f t="shared" si="1"/>
        <v>0</v>
      </c>
    </row>
    <row r="119" spans="1:10" ht="72">
      <c r="A119" s="87" t="s">
        <v>252</v>
      </c>
      <c r="C119" s="99"/>
      <c r="D119" s="120" t="s">
        <v>413</v>
      </c>
      <c r="E119" s="121" t="s">
        <v>414</v>
      </c>
      <c r="F119" s="122" t="s">
        <v>37</v>
      </c>
      <c r="G119" s="122">
        <v>1</v>
      </c>
      <c r="H119" s="92"/>
      <c r="I119" s="92"/>
      <c r="J119" s="92">
        <f t="shared" si="1"/>
        <v>0</v>
      </c>
    </row>
    <row r="120" spans="1:10" ht="12">
      <c r="A120" s="87" t="s">
        <v>253</v>
      </c>
      <c r="C120" s="99"/>
      <c r="D120" s="123" t="s">
        <v>415</v>
      </c>
      <c r="E120" s="124" t="s">
        <v>416</v>
      </c>
      <c r="F120" s="122" t="s">
        <v>37</v>
      </c>
      <c r="G120" s="122">
        <v>1</v>
      </c>
      <c r="H120" s="92"/>
      <c r="I120" s="92"/>
      <c r="J120" s="92">
        <f t="shared" si="1"/>
        <v>0</v>
      </c>
    </row>
    <row r="121" spans="1:10" ht="12">
      <c r="A121" s="87" t="s">
        <v>256</v>
      </c>
      <c r="C121" s="99"/>
      <c r="D121" s="125"/>
      <c r="E121" s="113" t="s">
        <v>417</v>
      </c>
      <c r="F121" s="102" t="s">
        <v>37</v>
      </c>
      <c r="G121" s="102">
        <v>1</v>
      </c>
      <c r="H121" s="92"/>
      <c r="I121" s="92"/>
      <c r="J121" s="92">
        <f t="shared" si="1"/>
        <v>0</v>
      </c>
    </row>
    <row r="122" spans="1:10" ht="12">
      <c r="A122" s="87" t="s">
        <v>258</v>
      </c>
      <c r="C122" s="99"/>
      <c r="D122" s="125"/>
      <c r="E122" s="101"/>
      <c r="F122" s="102"/>
      <c r="G122" s="102"/>
      <c r="H122" s="92"/>
      <c r="I122" s="92"/>
      <c r="J122" s="92"/>
    </row>
    <row r="123" spans="1:10" ht="19.5" customHeight="1">
      <c r="A123" s="87" t="s">
        <v>259</v>
      </c>
      <c r="D123" s="118"/>
      <c r="E123" s="119" t="s">
        <v>421</v>
      </c>
      <c r="H123" s="92"/>
      <c r="I123" s="92"/>
      <c r="J123" s="92"/>
    </row>
    <row r="124" spans="1:10" ht="60">
      <c r="A124" s="87" t="s">
        <v>262</v>
      </c>
      <c r="C124" s="99"/>
      <c r="D124" s="120" t="s">
        <v>411</v>
      </c>
      <c r="E124" s="121" t="s">
        <v>422</v>
      </c>
      <c r="F124" s="122" t="s">
        <v>37</v>
      </c>
      <c r="G124" s="122">
        <v>1</v>
      </c>
      <c r="H124" s="92"/>
      <c r="I124" s="92"/>
      <c r="J124" s="92">
        <f t="shared" si="1"/>
        <v>0</v>
      </c>
    </row>
    <row r="125" spans="1:10" ht="72">
      <c r="A125" s="87" t="s">
        <v>263</v>
      </c>
      <c r="C125" s="99"/>
      <c r="D125" s="120" t="s">
        <v>413</v>
      </c>
      <c r="E125" s="121" t="s">
        <v>414</v>
      </c>
      <c r="F125" s="122" t="s">
        <v>37</v>
      </c>
      <c r="G125" s="122">
        <v>1</v>
      </c>
      <c r="H125" s="92"/>
      <c r="I125" s="92"/>
      <c r="J125" s="92">
        <f t="shared" si="1"/>
        <v>0</v>
      </c>
    </row>
    <row r="126" spans="1:10" ht="12">
      <c r="A126" s="87" t="s">
        <v>266</v>
      </c>
      <c r="C126" s="99"/>
      <c r="D126" s="123" t="s">
        <v>415</v>
      </c>
      <c r="E126" s="124" t="s">
        <v>416</v>
      </c>
      <c r="F126" s="122" t="s">
        <v>37</v>
      </c>
      <c r="G126" s="122">
        <v>1</v>
      </c>
      <c r="H126" s="92"/>
      <c r="I126" s="92"/>
      <c r="J126" s="92">
        <f t="shared" si="1"/>
        <v>0</v>
      </c>
    </row>
    <row r="127" spans="1:10" ht="12">
      <c r="A127" s="87" t="s">
        <v>268</v>
      </c>
      <c r="C127" s="99"/>
      <c r="D127" s="125"/>
      <c r="E127" s="113" t="s">
        <v>417</v>
      </c>
      <c r="F127" s="102" t="s">
        <v>37</v>
      </c>
      <c r="G127" s="102">
        <v>1</v>
      </c>
      <c r="H127" s="92"/>
      <c r="I127" s="92"/>
      <c r="J127" s="92">
        <f t="shared" si="1"/>
        <v>0</v>
      </c>
    </row>
    <row r="128" spans="1:10" ht="12">
      <c r="A128" s="87" t="s">
        <v>269</v>
      </c>
      <c r="C128" s="99"/>
      <c r="D128" s="125"/>
      <c r="E128" s="101"/>
      <c r="F128" s="102"/>
      <c r="G128" s="102"/>
      <c r="H128" s="92"/>
      <c r="I128" s="92"/>
      <c r="J128" s="92"/>
    </row>
    <row r="129" spans="1:10" ht="19.5" customHeight="1">
      <c r="A129" s="87" t="s">
        <v>273</v>
      </c>
      <c r="D129" s="118"/>
      <c r="E129" s="119" t="s">
        <v>423</v>
      </c>
      <c r="H129" s="92"/>
      <c r="I129" s="92"/>
      <c r="J129" s="92"/>
    </row>
    <row r="130" spans="1:10" ht="60">
      <c r="A130" s="87" t="s">
        <v>276</v>
      </c>
      <c r="C130" s="99"/>
      <c r="D130" s="120" t="s">
        <v>411</v>
      </c>
      <c r="E130" s="121" t="s">
        <v>422</v>
      </c>
      <c r="F130" s="122" t="s">
        <v>37</v>
      </c>
      <c r="G130" s="122">
        <v>1</v>
      </c>
      <c r="H130" s="92"/>
      <c r="I130" s="92"/>
      <c r="J130" s="92">
        <f t="shared" si="1"/>
        <v>0</v>
      </c>
    </row>
    <row r="131" spans="1:10" ht="72">
      <c r="A131" s="87" t="s">
        <v>277</v>
      </c>
      <c r="C131" s="99"/>
      <c r="D131" s="120" t="s">
        <v>413</v>
      </c>
      <c r="E131" s="121" t="s">
        <v>414</v>
      </c>
      <c r="F131" s="122" t="s">
        <v>37</v>
      </c>
      <c r="G131" s="122">
        <v>1</v>
      </c>
      <c r="H131" s="92"/>
      <c r="I131" s="92"/>
      <c r="J131" s="92">
        <f t="shared" si="1"/>
        <v>0</v>
      </c>
    </row>
    <row r="132" spans="1:10" ht="12">
      <c r="A132" s="87" t="s">
        <v>280</v>
      </c>
      <c r="C132" s="99"/>
      <c r="D132" s="123" t="s">
        <v>415</v>
      </c>
      <c r="E132" s="124" t="s">
        <v>416</v>
      </c>
      <c r="F132" s="122" t="s">
        <v>37</v>
      </c>
      <c r="G132" s="122">
        <v>1</v>
      </c>
      <c r="H132" s="92"/>
      <c r="I132" s="92"/>
      <c r="J132" s="92">
        <f t="shared" si="1"/>
        <v>0</v>
      </c>
    </row>
    <row r="133" spans="1:10" ht="12">
      <c r="A133" s="87" t="s">
        <v>282</v>
      </c>
      <c r="C133" s="99"/>
      <c r="D133" s="125"/>
      <c r="E133" s="113" t="s">
        <v>417</v>
      </c>
      <c r="F133" s="102" t="s">
        <v>37</v>
      </c>
      <c r="G133" s="102">
        <v>1</v>
      </c>
      <c r="H133" s="92"/>
      <c r="I133" s="92"/>
      <c r="J133" s="92">
        <f t="shared" si="1"/>
        <v>0</v>
      </c>
    </row>
    <row r="134" spans="1:10" ht="12">
      <c r="A134" s="87" t="s">
        <v>285</v>
      </c>
      <c r="C134" s="99"/>
      <c r="D134" s="125"/>
      <c r="E134" s="101"/>
      <c r="F134" s="102"/>
      <c r="G134" s="102"/>
      <c r="H134" s="92"/>
      <c r="I134" s="92"/>
      <c r="J134" s="92"/>
    </row>
    <row r="135" spans="1:10" ht="19.5" customHeight="1">
      <c r="A135" s="87" t="s">
        <v>287</v>
      </c>
      <c r="D135" s="118"/>
      <c r="E135" s="119" t="s">
        <v>424</v>
      </c>
      <c r="H135" s="92"/>
      <c r="I135" s="92"/>
      <c r="J135" s="92"/>
    </row>
    <row r="136" spans="1:10" ht="60">
      <c r="A136" s="87" t="s">
        <v>289</v>
      </c>
      <c r="C136" s="99"/>
      <c r="D136" s="120" t="s">
        <v>411</v>
      </c>
      <c r="E136" s="121" t="s">
        <v>422</v>
      </c>
      <c r="F136" s="122" t="s">
        <v>37</v>
      </c>
      <c r="G136" s="122">
        <v>1</v>
      </c>
      <c r="H136" s="92"/>
      <c r="I136" s="92"/>
      <c r="J136" s="92">
        <f t="shared" si="1"/>
        <v>0</v>
      </c>
    </row>
    <row r="137" spans="1:10" ht="72">
      <c r="A137" s="87" t="s">
        <v>290</v>
      </c>
      <c r="C137" s="99"/>
      <c r="D137" s="120" t="s">
        <v>413</v>
      </c>
      <c r="E137" s="121" t="s">
        <v>414</v>
      </c>
      <c r="F137" s="122" t="s">
        <v>37</v>
      </c>
      <c r="G137" s="122">
        <v>1</v>
      </c>
      <c r="H137" s="92"/>
      <c r="I137" s="92"/>
      <c r="J137" s="92">
        <f aca="true" t="shared" si="2" ref="J137:J200">G137*H137+G137*I137</f>
        <v>0</v>
      </c>
    </row>
    <row r="138" spans="1:10" ht="12">
      <c r="A138" s="87" t="s">
        <v>293</v>
      </c>
      <c r="C138" s="99"/>
      <c r="D138" s="123" t="s">
        <v>415</v>
      </c>
      <c r="E138" s="124" t="s">
        <v>416</v>
      </c>
      <c r="F138" s="122" t="s">
        <v>37</v>
      </c>
      <c r="G138" s="122">
        <v>1</v>
      </c>
      <c r="H138" s="92"/>
      <c r="I138" s="92"/>
      <c r="J138" s="92">
        <f t="shared" si="2"/>
        <v>0</v>
      </c>
    </row>
    <row r="139" spans="1:10" ht="12">
      <c r="A139" s="87" t="s">
        <v>295</v>
      </c>
      <c r="C139" s="99"/>
      <c r="D139" s="125"/>
      <c r="E139" s="113" t="s">
        <v>417</v>
      </c>
      <c r="F139" s="102" t="s">
        <v>37</v>
      </c>
      <c r="G139" s="102">
        <v>1</v>
      </c>
      <c r="H139" s="92"/>
      <c r="I139" s="92"/>
      <c r="J139" s="92">
        <f t="shared" si="2"/>
        <v>0</v>
      </c>
    </row>
    <row r="140" spans="1:10" ht="12">
      <c r="A140" s="87"/>
      <c r="C140" s="99"/>
      <c r="D140" s="125"/>
      <c r="E140" s="101"/>
      <c r="F140" s="102"/>
      <c r="G140" s="102"/>
      <c r="H140" s="92"/>
      <c r="I140" s="92"/>
      <c r="J140" s="92"/>
    </row>
    <row r="141" spans="1:10" ht="12">
      <c r="A141" s="87"/>
      <c r="C141" s="99"/>
      <c r="D141" s="126"/>
      <c r="F141" s="102"/>
      <c r="G141" s="102"/>
      <c r="H141" s="92"/>
      <c r="I141" s="92"/>
      <c r="J141" s="92"/>
    </row>
    <row r="142" spans="1:10" ht="19.5" customHeight="1">
      <c r="A142" s="87"/>
      <c r="C142" s="127"/>
      <c r="E142" s="128" t="s">
        <v>425</v>
      </c>
      <c r="H142" s="92"/>
      <c r="I142" s="92"/>
      <c r="J142" s="92"/>
    </row>
    <row r="143" spans="1:10" ht="96">
      <c r="A143" s="87" t="s">
        <v>210</v>
      </c>
      <c r="C143" s="99"/>
      <c r="D143" s="87" t="s">
        <v>426</v>
      </c>
      <c r="E143" s="117" t="s">
        <v>427</v>
      </c>
      <c r="F143" s="102" t="s">
        <v>37</v>
      </c>
      <c r="G143" s="102">
        <v>1</v>
      </c>
      <c r="H143" s="92"/>
      <c r="I143" s="92"/>
      <c r="J143" s="92">
        <f t="shared" si="2"/>
        <v>0</v>
      </c>
    </row>
    <row r="144" spans="1:10" ht="96">
      <c r="A144" s="87" t="s">
        <v>214</v>
      </c>
      <c r="C144" s="99"/>
      <c r="D144" s="87"/>
      <c r="E144" s="129" t="s">
        <v>428</v>
      </c>
      <c r="F144" s="102" t="s">
        <v>17</v>
      </c>
      <c r="G144" s="102">
        <v>1</v>
      </c>
      <c r="H144" s="92"/>
      <c r="I144" s="92"/>
      <c r="J144" s="92">
        <f t="shared" si="2"/>
        <v>0</v>
      </c>
    </row>
    <row r="145" spans="1:10" ht="48" customHeight="1">
      <c r="A145" s="87" t="s">
        <v>218</v>
      </c>
      <c r="C145" s="99" t="s">
        <v>429</v>
      </c>
      <c r="D145" s="87"/>
      <c r="E145" s="129" t="s">
        <v>430</v>
      </c>
      <c r="F145" s="102" t="s">
        <v>17</v>
      </c>
      <c r="G145" s="102">
        <v>1</v>
      </c>
      <c r="H145" s="92"/>
      <c r="I145" s="92"/>
      <c r="J145" s="92">
        <f t="shared" si="2"/>
        <v>0</v>
      </c>
    </row>
    <row r="146" spans="1:10" ht="48" customHeight="1">
      <c r="A146" s="87" t="s">
        <v>221</v>
      </c>
      <c r="C146" s="99" t="s">
        <v>431</v>
      </c>
      <c r="D146" s="87"/>
      <c r="E146" s="129" t="s">
        <v>432</v>
      </c>
      <c r="F146" s="102" t="s">
        <v>17</v>
      </c>
      <c r="G146" s="102">
        <v>1</v>
      </c>
      <c r="H146" s="92"/>
      <c r="I146" s="92"/>
      <c r="J146" s="92">
        <f t="shared" si="2"/>
        <v>0</v>
      </c>
    </row>
    <row r="147" spans="1:10" ht="48" customHeight="1">
      <c r="A147" s="87" t="s">
        <v>225</v>
      </c>
      <c r="C147" s="99" t="s">
        <v>433</v>
      </c>
      <c r="D147" s="87"/>
      <c r="E147" s="129" t="s">
        <v>434</v>
      </c>
      <c r="F147" s="102" t="s">
        <v>17</v>
      </c>
      <c r="G147" s="102">
        <v>2</v>
      </c>
      <c r="H147" s="92"/>
      <c r="I147" s="92"/>
      <c r="J147" s="92">
        <f t="shared" si="2"/>
        <v>0</v>
      </c>
    </row>
    <row r="148" spans="1:10" ht="24" customHeight="1">
      <c r="A148" s="87" t="s">
        <v>229</v>
      </c>
      <c r="E148" s="129" t="s">
        <v>435</v>
      </c>
      <c r="F148" s="102" t="s">
        <v>17</v>
      </c>
      <c r="G148" s="102">
        <v>1</v>
      </c>
      <c r="H148" s="92"/>
      <c r="I148" s="92"/>
      <c r="J148" s="92">
        <f t="shared" si="2"/>
        <v>0</v>
      </c>
    </row>
    <row r="149" spans="1:10" ht="12">
      <c r="A149" s="87" t="s">
        <v>231</v>
      </c>
      <c r="E149" s="130" t="s">
        <v>436</v>
      </c>
      <c r="F149" s="102" t="s">
        <v>37</v>
      </c>
      <c r="G149" s="102">
        <v>1</v>
      </c>
      <c r="H149" s="92"/>
      <c r="I149" s="92"/>
      <c r="J149" s="92">
        <f t="shared" si="2"/>
        <v>0</v>
      </c>
    </row>
    <row r="150" spans="1:10" ht="12">
      <c r="A150" s="87" t="s">
        <v>233</v>
      </c>
      <c r="E150" s="131"/>
      <c r="H150" s="92"/>
      <c r="I150" s="92"/>
      <c r="J150" s="92"/>
    </row>
    <row r="151" spans="1:10" ht="96">
      <c r="A151" s="87" t="s">
        <v>237</v>
      </c>
      <c r="C151" s="99"/>
      <c r="D151" s="87" t="s">
        <v>437</v>
      </c>
      <c r="E151" s="117" t="s">
        <v>438</v>
      </c>
      <c r="F151" s="102" t="s">
        <v>37</v>
      </c>
      <c r="G151" s="102">
        <v>1</v>
      </c>
      <c r="H151" s="92"/>
      <c r="I151" s="92"/>
      <c r="J151" s="92">
        <f t="shared" si="2"/>
        <v>0</v>
      </c>
    </row>
    <row r="152" spans="1:10" ht="96">
      <c r="A152" s="87" t="s">
        <v>238</v>
      </c>
      <c r="C152" s="99"/>
      <c r="D152" s="87"/>
      <c r="E152" s="129" t="s">
        <v>428</v>
      </c>
      <c r="F152" s="102" t="s">
        <v>17</v>
      </c>
      <c r="G152" s="102">
        <v>1</v>
      </c>
      <c r="H152" s="92"/>
      <c r="I152" s="92"/>
      <c r="J152" s="92">
        <f t="shared" si="2"/>
        <v>0</v>
      </c>
    </row>
    <row r="153" spans="1:10" ht="48" customHeight="1">
      <c r="A153" s="87" t="s">
        <v>241</v>
      </c>
      <c r="C153" s="99" t="s">
        <v>439</v>
      </c>
      <c r="D153" s="87"/>
      <c r="E153" s="129" t="s">
        <v>440</v>
      </c>
      <c r="F153" s="102" t="s">
        <v>17</v>
      </c>
      <c r="G153" s="102">
        <v>1</v>
      </c>
      <c r="H153" s="92"/>
      <c r="I153" s="92"/>
      <c r="J153" s="92">
        <f t="shared" si="2"/>
        <v>0</v>
      </c>
    </row>
    <row r="154" spans="1:10" ht="48" customHeight="1">
      <c r="A154" s="87" t="s">
        <v>245</v>
      </c>
      <c r="C154" s="99" t="s">
        <v>441</v>
      </c>
      <c r="D154" s="87"/>
      <c r="E154" s="129" t="s">
        <v>442</v>
      </c>
      <c r="F154" s="102" t="s">
        <v>17</v>
      </c>
      <c r="G154" s="102">
        <v>1</v>
      </c>
      <c r="H154" s="92"/>
      <c r="I154" s="92"/>
      <c r="J154" s="92">
        <f t="shared" si="2"/>
        <v>0</v>
      </c>
    </row>
    <row r="155" spans="1:10" ht="24" customHeight="1">
      <c r="A155" s="87" t="s">
        <v>248</v>
      </c>
      <c r="E155" s="129" t="s">
        <v>435</v>
      </c>
      <c r="F155" s="102" t="s">
        <v>17</v>
      </c>
      <c r="G155" s="102">
        <v>1</v>
      </c>
      <c r="H155" s="92"/>
      <c r="I155" s="92"/>
      <c r="J155" s="92">
        <f t="shared" si="2"/>
        <v>0</v>
      </c>
    </row>
    <row r="156" spans="1:10" ht="12">
      <c r="A156" s="87" t="s">
        <v>252</v>
      </c>
      <c r="E156" s="130" t="s">
        <v>436</v>
      </c>
      <c r="F156" s="102" t="s">
        <v>37</v>
      </c>
      <c r="G156" s="102">
        <v>1</v>
      </c>
      <c r="H156" s="92"/>
      <c r="I156" s="92"/>
      <c r="J156" s="92">
        <f t="shared" si="2"/>
        <v>0</v>
      </c>
    </row>
    <row r="157" spans="1:10" ht="12">
      <c r="A157" s="87" t="s">
        <v>253</v>
      </c>
      <c r="E157" s="131"/>
      <c r="H157" s="92"/>
      <c r="I157" s="92"/>
      <c r="J157" s="92"/>
    </row>
    <row r="158" spans="1:10" ht="96">
      <c r="A158" s="87" t="s">
        <v>256</v>
      </c>
      <c r="C158" s="99"/>
      <c r="D158" s="87" t="s">
        <v>443</v>
      </c>
      <c r="E158" s="117" t="s">
        <v>438</v>
      </c>
      <c r="F158" s="102" t="s">
        <v>37</v>
      </c>
      <c r="G158" s="102">
        <v>1</v>
      </c>
      <c r="H158" s="92"/>
      <c r="I158" s="92"/>
      <c r="J158" s="92">
        <f t="shared" si="2"/>
        <v>0</v>
      </c>
    </row>
    <row r="159" spans="1:10" ht="96">
      <c r="A159" s="87" t="s">
        <v>258</v>
      </c>
      <c r="C159" s="99"/>
      <c r="D159" s="87"/>
      <c r="E159" s="129" t="s">
        <v>428</v>
      </c>
      <c r="F159" s="102" t="s">
        <v>17</v>
      </c>
      <c r="G159" s="102">
        <v>1</v>
      </c>
      <c r="H159" s="92"/>
      <c r="I159" s="92"/>
      <c r="J159" s="92">
        <f t="shared" si="2"/>
        <v>0</v>
      </c>
    </row>
    <row r="160" spans="1:10" ht="48" customHeight="1">
      <c r="A160" s="87" t="s">
        <v>259</v>
      </c>
      <c r="C160" s="99" t="s">
        <v>444</v>
      </c>
      <c r="D160" s="87"/>
      <c r="E160" s="129" t="s">
        <v>440</v>
      </c>
      <c r="F160" s="102" t="s">
        <v>17</v>
      </c>
      <c r="G160" s="102">
        <v>1</v>
      </c>
      <c r="H160" s="92"/>
      <c r="I160" s="92"/>
      <c r="J160" s="92">
        <f t="shared" si="2"/>
        <v>0</v>
      </c>
    </row>
    <row r="161" spans="1:10" ht="48" customHeight="1">
      <c r="A161" s="87" t="s">
        <v>262</v>
      </c>
      <c r="C161" s="99" t="s">
        <v>445</v>
      </c>
      <c r="D161" s="87"/>
      <c r="E161" s="129" t="s">
        <v>442</v>
      </c>
      <c r="F161" s="102" t="s">
        <v>17</v>
      </c>
      <c r="G161" s="102">
        <v>1</v>
      </c>
      <c r="H161" s="92"/>
      <c r="I161" s="92"/>
      <c r="J161" s="92">
        <f t="shared" si="2"/>
        <v>0</v>
      </c>
    </row>
    <row r="162" spans="1:10" ht="24" customHeight="1">
      <c r="A162" s="87" t="s">
        <v>263</v>
      </c>
      <c r="E162" s="129" t="s">
        <v>435</v>
      </c>
      <c r="F162" s="102" t="s">
        <v>17</v>
      </c>
      <c r="G162" s="102">
        <v>1</v>
      </c>
      <c r="H162" s="92"/>
      <c r="I162" s="92"/>
      <c r="J162" s="92">
        <f t="shared" si="2"/>
        <v>0</v>
      </c>
    </row>
    <row r="163" spans="1:10" ht="12">
      <c r="A163" s="87" t="s">
        <v>266</v>
      </c>
      <c r="E163" s="130" t="s">
        <v>436</v>
      </c>
      <c r="F163" s="102" t="s">
        <v>17</v>
      </c>
      <c r="G163" s="102">
        <v>1</v>
      </c>
      <c r="H163" s="92"/>
      <c r="I163" s="92"/>
      <c r="J163" s="92">
        <f t="shared" si="2"/>
        <v>0</v>
      </c>
    </row>
    <row r="164" spans="1:10" ht="12">
      <c r="A164" s="87" t="s">
        <v>268</v>
      </c>
      <c r="E164" s="131"/>
      <c r="H164" s="92"/>
      <c r="I164" s="92"/>
      <c r="J164" s="92"/>
    </row>
    <row r="165" spans="1:10" ht="96">
      <c r="A165" s="87" t="s">
        <v>269</v>
      </c>
      <c r="C165" s="99"/>
      <c r="D165" s="87" t="s">
        <v>446</v>
      </c>
      <c r="E165" s="117" t="s">
        <v>438</v>
      </c>
      <c r="F165" s="102" t="s">
        <v>37</v>
      </c>
      <c r="G165" s="102">
        <v>1</v>
      </c>
      <c r="H165" s="92"/>
      <c r="I165" s="92"/>
      <c r="J165" s="92">
        <f t="shared" si="2"/>
        <v>0</v>
      </c>
    </row>
    <row r="166" spans="1:10" ht="96">
      <c r="A166" s="87" t="s">
        <v>273</v>
      </c>
      <c r="C166" s="99"/>
      <c r="D166" s="87"/>
      <c r="E166" s="129" t="s">
        <v>428</v>
      </c>
      <c r="F166" s="102" t="s">
        <v>17</v>
      </c>
      <c r="G166" s="102">
        <v>1</v>
      </c>
      <c r="H166" s="92"/>
      <c r="I166" s="92"/>
      <c r="J166" s="92">
        <f t="shared" si="2"/>
        <v>0</v>
      </c>
    </row>
    <row r="167" spans="1:10" ht="48" customHeight="1">
      <c r="A167" s="87" t="s">
        <v>276</v>
      </c>
      <c r="C167" s="99" t="s">
        <v>447</v>
      </c>
      <c r="D167" s="87"/>
      <c r="E167" s="129" t="s">
        <v>448</v>
      </c>
      <c r="F167" s="102" t="s">
        <v>17</v>
      </c>
      <c r="G167" s="102">
        <v>1</v>
      </c>
      <c r="H167" s="92"/>
      <c r="I167" s="92"/>
      <c r="J167" s="92">
        <f t="shared" si="2"/>
        <v>0</v>
      </c>
    </row>
    <row r="168" spans="1:10" ht="24" customHeight="1">
      <c r="A168" s="87" t="s">
        <v>277</v>
      </c>
      <c r="E168" s="129" t="s">
        <v>435</v>
      </c>
      <c r="F168" s="102" t="s">
        <v>17</v>
      </c>
      <c r="G168" s="102">
        <v>1</v>
      </c>
      <c r="H168" s="92"/>
      <c r="I168" s="92"/>
      <c r="J168" s="92">
        <f t="shared" si="2"/>
        <v>0</v>
      </c>
    </row>
    <row r="169" spans="1:10" ht="12">
      <c r="A169" s="87" t="s">
        <v>280</v>
      </c>
      <c r="E169" s="130" t="s">
        <v>436</v>
      </c>
      <c r="F169" s="102" t="s">
        <v>37</v>
      </c>
      <c r="G169" s="102">
        <v>1</v>
      </c>
      <c r="H169" s="92"/>
      <c r="I169" s="92"/>
      <c r="J169" s="92">
        <f t="shared" si="2"/>
        <v>0</v>
      </c>
    </row>
    <row r="170" spans="1:10" ht="12">
      <c r="A170" s="87" t="s">
        <v>282</v>
      </c>
      <c r="E170" s="131"/>
      <c r="H170" s="92"/>
      <c r="I170" s="92"/>
      <c r="J170" s="92"/>
    </row>
    <row r="171" spans="1:10" ht="96">
      <c r="A171" s="87" t="s">
        <v>285</v>
      </c>
      <c r="C171" s="99"/>
      <c r="D171" s="87" t="s">
        <v>449</v>
      </c>
      <c r="E171" s="117" t="s">
        <v>438</v>
      </c>
      <c r="F171" s="102" t="s">
        <v>37</v>
      </c>
      <c r="G171" s="102">
        <v>1</v>
      </c>
      <c r="H171" s="92"/>
      <c r="I171" s="92"/>
      <c r="J171" s="92">
        <f t="shared" si="2"/>
        <v>0</v>
      </c>
    </row>
    <row r="172" spans="1:10" ht="96">
      <c r="A172" s="87" t="s">
        <v>287</v>
      </c>
      <c r="C172" s="99"/>
      <c r="D172" s="87"/>
      <c r="E172" s="129" t="s">
        <v>428</v>
      </c>
      <c r="F172" s="102" t="s">
        <v>17</v>
      </c>
      <c r="G172" s="102">
        <v>1</v>
      </c>
      <c r="H172" s="92"/>
      <c r="I172" s="92"/>
      <c r="J172" s="92">
        <f t="shared" si="2"/>
        <v>0</v>
      </c>
    </row>
    <row r="173" spans="1:10" ht="48" customHeight="1">
      <c r="A173" s="87" t="s">
        <v>289</v>
      </c>
      <c r="C173" s="99" t="s">
        <v>447</v>
      </c>
      <c r="D173" s="87"/>
      <c r="E173" s="129" t="s">
        <v>448</v>
      </c>
      <c r="F173" s="102" t="s">
        <v>17</v>
      </c>
      <c r="G173" s="102">
        <v>1</v>
      </c>
      <c r="H173" s="92"/>
      <c r="I173" s="92"/>
      <c r="J173" s="92">
        <f t="shared" si="2"/>
        <v>0</v>
      </c>
    </row>
    <row r="174" spans="1:10" ht="24" customHeight="1">
      <c r="A174" s="87" t="s">
        <v>290</v>
      </c>
      <c r="C174" s="99"/>
      <c r="D174" s="87"/>
      <c r="E174" s="129" t="s">
        <v>435</v>
      </c>
      <c r="F174" s="102" t="s">
        <v>17</v>
      </c>
      <c r="G174" s="102">
        <v>1</v>
      </c>
      <c r="H174" s="92"/>
      <c r="I174" s="92"/>
      <c r="J174" s="92">
        <f t="shared" si="2"/>
        <v>0</v>
      </c>
    </row>
    <row r="175" spans="1:10" ht="12" customHeight="1">
      <c r="A175" s="87" t="s">
        <v>293</v>
      </c>
      <c r="C175" s="99"/>
      <c r="D175" s="87"/>
      <c r="E175" s="130" t="s">
        <v>436</v>
      </c>
      <c r="F175" s="102" t="s">
        <v>37</v>
      </c>
      <c r="G175" s="102">
        <v>1</v>
      </c>
      <c r="H175" s="92"/>
      <c r="I175" s="92"/>
      <c r="J175" s="92">
        <f t="shared" si="2"/>
        <v>0</v>
      </c>
    </row>
    <row r="176" spans="1:10" ht="12">
      <c r="A176" s="87" t="s">
        <v>295</v>
      </c>
      <c r="E176" s="131"/>
      <c r="H176" s="92"/>
      <c r="I176" s="92"/>
      <c r="J176" s="92"/>
    </row>
    <row r="177" spans="1:10" ht="96">
      <c r="A177" s="87" t="s">
        <v>296</v>
      </c>
      <c r="C177" s="99"/>
      <c r="D177" s="87" t="s">
        <v>450</v>
      </c>
      <c r="E177" s="117" t="s">
        <v>438</v>
      </c>
      <c r="F177" s="102" t="s">
        <v>37</v>
      </c>
      <c r="G177" s="102">
        <v>1</v>
      </c>
      <c r="H177" s="92"/>
      <c r="I177" s="92"/>
      <c r="J177" s="92">
        <f t="shared" si="2"/>
        <v>0</v>
      </c>
    </row>
    <row r="178" spans="1:10" ht="96">
      <c r="A178" s="87" t="s">
        <v>298</v>
      </c>
      <c r="C178" s="99"/>
      <c r="D178" s="87"/>
      <c r="E178" s="129" t="s">
        <v>451</v>
      </c>
      <c r="F178" s="102" t="s">
        <v>17</v>
      </c>
      <c r="G178" s="102">
        <v>1</v>
      </c>
      <c r="H178" s="92"/>
      <c r="I178" s="92"/>
      <c r="J178" s="92">
        <f t="shared" si="2"/>
        <v>0</v>
      </c>
    </row>
    <row r="179" spans="1:10" ht="48" customHeight="1">
      <c r="A179" s="87" t="s">
        <v>301</v>
      </c>
      <c r="C179" s="99" t="s">
        <v>452</v>
      </c>
      <c r="D179" s="87"/>
      <c r="E179" s="129" t="s">
        <v>448</v>
      </c>
      <c r="F179" s="102" t="s">
        <v>17</v>
      </c>
      <c r="G179" s="102">
        <v>1</v>
      </c>
      <c r="H179" s="92"/>
      <c r="I179" s="92"/>
      <c r="J179" s="92">
        <f t="shared" si="2"/>
        <v>0</v>
      </c>
    </row>
    <row r="180" spans="1:10" ht="24" customHeight="1">
      <c r="A180" s="87" t="s">
        <v>302</v>
      </c>
      <c r="C180" s="99"/>
      <c r="D180" s="87"/>
      <c r="E180" s="129" t="s">
        <v>435</v>
      </c>
      <c r="F180" s="102" t="s">
        <v>17</v>
      </c>
      <c r="G180" s="102">
        <v>1</v>
      </c>
      <c r="H180" s="92"/>
      <c r="I180" s="92"/>
      <c r="J180" s="92">
        <f t="shared" si="2"/>
        <v>0</v>
      </c>
    </row>
    <row r="181" spans="1:10" ht="12">
      <c r="A181" s="87" t="s">
        <v>305</v>
      </c>
      <c r="C181" s="99"/>
      <c r="D181" s="87"/>
      <c r="E181" s="130" t="s">
        <v>436</v>
      </c>
      <c r="F181" s="102" t="s">
        <v>17</v>
      </c>
      <c r="G181" s="102">
        <v>1</v>
      </c>
      <c r="H181" s="92"/>
      <c r="I181" s="92"/>
      <c r="J181" s="92">
        <f t="shared" si="2"/>
        <v>0</v>
      </c>
    </row>
    <row r="182" spans="1:10" ht="12">
      <c r="A182" s="87"/>
      <c r="E182" s="131"/>
      <c r="H182" s="92"/>
      <c r="I182" s="92"/>
      <c r="J182" s="92"/>
    </row>
    <row r="183" spans="1:10" ht="19.5" customHeight="1">
      <c r="A183" s="87"/>
      <c r="C183" s="119"/>
      <c r="E183" s="83" t="s">
        <v>453</v>
      </c>
      <c r="H183" s="92"/>
      <c r="I183" s="92"/>
      <c r="J183" s="92"/>
    </row>
    <row r="184" spans="1:10" ht="12" customHeight="1">
      <c r="A184" s="87"/>
      <c r="C184" s="99"/>
      <c r="D184" s="132"/>
      <c r="E184" s="133"/>
      <c r="F184" s="102"/>
      <c r="G184" s="102"/>
      <c r="H184" s="92"/>
      <c r="I184" s="92"/>
      <c r="J184" s="92"/>
    </row>
    <row r="185" spans="1:10" ht="12" customHeight="1">
      <c r="A185" s="87" t="s">
        <v>210</v>
      </c>
      <c r="C185" s="99"/>
      <c r="D185" s="132"/>
      <c r="E185" s="117" t="s">
        <v>454</v>
      </c>
      <c r="F185" s="102" t="s">
        <v>30</v>
      </c>
      <c r="G185" s="102">
        <v>540</v>
      </c>
      <c r="H185" s="92"/>
      <c r="I185" s="92"/>
      <c r="J185" s="92">
        <f t="shared" si="2"/>
        <v>0</v>
      </c>
    </row>
    <row r="186" spans="1:10" ht="12">
      <c r="A186" s="87" t="s">
        <v>214</v>
      </c>
      <c r="C186" s="99"/>
      <c r="D186" s="132"/>
      <c r="E186" s="117" t="s">
        <v>455</v>
      </c>
      <c r="F186" s="102" t="s">
        <v>30</v>
      </c>
      <c r="G186" s="102">
        <v>145</v>
      </c>
      <c r="H186" s="92"/>
      <c r="I186" s="92"/>
      <c r="J186" s="92">
        <f t="shared" si="2"/>
        <v>0</v>
      </c>
    </row>
    <row r="187" spans="1:10" ht="12">
      <c r="A187" s="87" t="s">
        <v>218</v>
      </c>
      <c r="C187" s="99"/>
      <c r="D187" s="132"/>
      <c r="E187" s="117" t="s">
        <v>456</v>
      </c>
      <c r="F187" s="102" t="s">
        <v>30</v>
      </c>
      <c r="G187" s="102">
        <v>170</v>
      </c>
      <c r="H187" s="92"/>
      <c r="I187" s="92"/>
      <c r="J187" s="92">
        <f t="shared" si="2"/>
        <v>0</v>
      </c>
    </row>
    <row r="188" spans="1:10" ht="12">
      <c r="A188" s="87" t="s">
        <v>221</v>
      </c>
      <c r="C188" s="99"/>
      <c r="D188" s="132"/>
      <c r="E188" s="117" t="s">
        <v>457</v>
      </c>
      <c r="F188" s="102" t="s">
        <v>30</v>
      </c>
      <c r="G188" s="102">
        <v>50</v>
      </c>
      <c r="H188" s="92"/>
      <c r="I188" s="92"/>
      <c r="J188" s="92">
        <f t="shared" si="2"/>
        <v>0</v>
      </c>
    </row>
    <row r="189" spans="1:10" ht="12">
      <c r="A189" s="87" t="s">
        <v>225</v>
      </c>
      <c r="C189" s="99"/>
      <c r="D189" s="90"/>
      <c r="E189" s="90" t="s">
        <v>458</v>
      </c>
      <c r="F189" s="102" t="s">
        <v>30</v>
      </c>
      <c r="G189" s="102">
        <v>50</v>
      </c>
      <c r="H189" s="92"/>
      <c r="I189" s="92"/>
      <c r="J189" s="92">
        <f t="shared" si="2"/>
        <v>0</v>
      </c>
    </row>
    <row r="190" spans="1:10" ht="24">
      <c r="A190" s="87" t="s">
        <v>229</v>
      </c>
      <c r="C190" s="117"/>
      <c r="D190" s="90"/>
      <c r="E190" s="90" t="s">
        <v>459</v>
      </c>
      <c r="F190" s="102" t="s">
        <v>30</v>
      </c>
      <c r="G190" s="102">
        <v>30</v>
      </c>
      <c r="H190" s="92"/>
      <c r="I190" s="92"/>
      <c r="J190" s="92">
        <f t="shared" si="2"/>
        <v>0</v>
      </c>
    </row>
    <row r="191" spans="1:10" ht="24">
      <c r="A191" s="87" t="s">
        <v>231</v>
      </c>
      <c r="C191" s="117"/>
      <c r="D191" s="90"/>
      <c r="E191" s="90" t="s">
        <v>460</v>
      </c>
      <c r="F191" s="102" t="s">
        <v>30</v>
      </c>
      <c r="G191" s="102">
        <v>20</v>
      </c>
      <c r="H191" s="92"/>
      <c r="I191" s="92"/>
      <c r="J191" s="92">
        <f t="shared" si="2"/>
        <v>0</v>
      </c>
    </row>
    <row r="192" spans="1:10" ht="12" customHeight="1">
      <c r="A192" s="87" t="s">
        <v>233</v>
      </c>
      <c r="C192" s="99"/>
      <c r="D192" s="90"/>
      <c r="E192" s="90" t="s">
        <v>461</v>
      </c>
      <c r="F192" s="102" t="s">
        <v>30</v>
      </c>
      <c r="G192" s="102">
        <v>20</v>
      </c>
      <c r="H192" s="92"/>
      <c r="I192" s="92"/>
      <c r="J192" s="92">
        <f t="shared" si="2"/>
        <v>0</v>
      </c>
    </row>
    <row r="193" spans="1:10" ht="24">
      <c r="A193" s="87" t="s">
        <v>237</v>
      </c>
      <c r="C193" s="117"/>
      <c r="D193" s="117"/>
      <c r="E193" s="90" t="s">
        <v>462</v>
      </c>
      <c r="F193" s="102" t="s">
        <v>30</v>
      </c>
      <c r="G193" s="102">
        <v>100</v>
      </c>
      <c r="H193" s="92"/>
      <c r="I193" s="92"/>
      <c r="J193" s="92">
        <f t="shared" si="2"/>
        <v>0</v>
      </c>
    </row>
    <row r="194" spans="1:10" ht="24">
      <c r="A194" s="87" t="s">
        <v>238</v>
      </c>
      <c r="C194" s="117"/>
      <c r="D194" s="90"/>
      <c r="E194" s="117" t="s">
        <v>463</v>
      </c>
      <c r="F194" s="102" t="s">
        <v>30</v>
      </c>
      <c r="G194" s="102">
        <v>100</v>
      </c>
      <c r="H194" s="92"/>
      <c r="I194" s="92"/>
      <c r="J194" s="92">
        <f t="shared" si="2"/>
        <v>0</v>
      </c>
    </row>
    <row r="195" spans="1:10" ht="24">
      <c r="A195" s="87" t="s">
        <v>241</v>
      </c>
      <c r="C195" s="117"/>
      <c r="D195" s="90"/>
      <c r="E195" s="90" t="s">
        <v>464</v>
      </c>
      <c r="F195" s="102" t="s">
        <v>30</v>
      </c>
      <c r="G195" s="102">
        <v>60</v>
      </c>
      <c r="H195" s="92"/>
      <c r="I195" s="92"/>
      <c r="J195" s="92">
        <f t="shared" si="2"/>
        <v>0</v>
      </c>
    </row>
    <row r="196" spans="1:10" ht="12" customHeight="1">
      <c r="A196" s="87" t="s">
        <v>245</v>
      </c>
      <c r="C196" s="134"/>
      <c r="D196" s="117"/>
      <c r="E196" s="90" t="s">
        <v>465</v>
      </c>
      <c r="F196" s="102" t="s">
        <v>30</v>
      </c>
      <c r="G196" s="102">
        <v>20</v>
      </c>
      <c r="H196" s="135"/>
      <c r="I196" s="136"/>
      <c r="J196" s="92">
        <f t="shared" si="2"/>
        <v>0</v>
      </c>
    </row>
    <row r="197" spans="1:10" ht="12">
      <c r="A197" s="87" t="s">
        <v>248</v>
      </c>
      <c r="D197" s="90"/>
      <c r="E197" s="117" t="s">
        <v>466</v>
      </c>
      <c r="F197" s="102" t="s">
        <v>37</v>
      </c>
      <c r="G197" s="102">
        <v>80</v>
      </c>
      <c r="H197" s="92"/>
      <c r="I197" s="92"/>
      <c r="J197" s="92">
        <f t="shared" si="2"/>
        <v>0</v>
      </c>
    </row>
    <row r="198" spans="1:10" ht="12">
      <c r="A198" s="87"/>
      <c r="D198" s="90"/>
      <c r="E198" s="117"/>
      <c r="F198" s="102"/>
      <c r="G198" s="102"/>
      <c r="H198" s="92"/>
      <c r="I198" s="92"/>
      <c r="J198" s="92"/>
    </row>
    <row r="199" spans="1:10" ht="19.5" customHeight="1">
      <c r="A199" s="87"/>
      <c r="C199" s="119"/>
      <c r="E199" s="83" t="s">
        <v>467</v>
      </c>
      <c r="H199" s="92"/>
      <c r="I199" s="92"/>
      <c r="J199" s="92"/>
    </row>
    <row r="200" spans="1:10" ht="12">
      <c r="A200" s="87" t="s">
        <v>210</v>
      </c>
      <c r="E200" s="87" t="s">
        <v>468</v>
      </c>
      <c r="F200" s="102" t="s">
        <v>17</v>
      </c>
      <c r="G200" s="102">
        <v>1</v>
      </c>
      <c r="H200" s="92"/>
      <c r="I200" s="92"/>
      <c r="J200" s="92">
        <f t="shared" si="2"/>
        <v>0</v>
      </c>
    </row>
    <row r="201" spans="1:10" ht="12">
      <c r="A201" s="87" t="s">
        <v>214</v>
      </c>
      <c r="E201" s="87" t="s">
        <v>469</v>
      </c>
      <c r="F201" s="102" t="s">
        <v>17</v>
      </c>
      <c r="G201" s="102">
        <v>1</v>
      </c>
      <c r="H201" s="92"/>
      <c r="I201" s="92"/>
      <c r="J201" s="92">
        <f aca="true" t="shared" si="3" ref="J201:J211">G201*H201+G201*I201</f>
        <v>0</v>
      </c>
    </row>
    <row r="202" spans="1:10" ht="12">
      <c r="A202" s="87" t="s">
        <v>218</v>
      </c>
      <c r="E202" s="87" t="s">
        <v>470</v>
      </c>
      <c r="F202" s="102" t="s">
        <v>17</v>
      </c>
      <c r="G202" s="102">
        <v>1</v>
      </c>
      <c r="H202" s="92"/>
      <c r="I202" s="92"/>
      <c r="J202" s="92">
        <f t="shared" si="3"/>
        <v>0</v>
      </c>
    </row>
    <row r="203" spans="1:10" ht="12">
      <c r="A203" s="87" t="s">
        <v>221</v>
      </c>
      <c r="E203" s="87" t="s">
        <v>471</v>
      </c>
      <c r="F203" s="102" t="s">
        <v>17</v>
      </c>
      <c r="G203" s="102">
        <v>1</v>
      </c>
      <c r="H203" s="92"/>
      <c r="I203" s="92"/>
      <c r="J203" s="92">
        <f t="shared" si="3"/>
        <v>0</v>
      </c>
    </row>
    <row r="204" spans="1:10" ht="12">
      <c r="A204" s="87" t="s">
        <v>225</v>
      </c>
      <c r="E204" s="87" t="s">
        <v>472</v>
      </c>
      <c r="F204" s="102" t="s">
        <v>17</v>
      </c>
      <c r="G204" s="102">
        <v>1</v>
      </c>
      <c r="H204" s="92"/>
      <c r="I204" s="92"/>
      <c r="J204" s="92">
        <f t="shared" si="3"/>
        <v>0</v>
      </c>
    </row>
    <row r="205" spans="1:10" ht="12">
      <c r="A205" s="87" t="s">
        <v>229</v>
      </c>
      <c r="E205" s="87" t="s">
        <v>473</v>
      </c>
      <c r="F205" s="102" t="s">
        <v>17</v>
      </c>
      <c r="G205" s="102">
        <v>1</v>
      </c>
      <c r="H205" s="92"/>
      <c r="I205" s="92"/>
      <c r="J205" s="92">
        <f t="shared" si="3"/>
        <v>0</v>
      </c>
    </row>
    <row r="206" spans="1:10" ht="12">
      <c r="A206" s="87" t="s">
        <v>231</v>
      </c>
      <c r="E206" s="87" t="s">
        <v>474</v>
      </c>
      <c r="F206" s="102" t="s">
        <v>17</v>
      </c>
      <c r="G206" s="102">
        <v>1</v>
      </c>
      <c r="H206" s="92"/>
      <c r="I206" s="92"/>
      <c r="J206" s="92">
        <f t="shared" si="3"/>
        <v>0</v>
      </c>
    </row>
    <row r="207" spans="1:10" ht="12">
      <c r="A207" s="87" t="s">
        <v>233</v>
      </c>
      <c r="E207" s="87" t="s">
        <v>475</v>
      </c>
      <c r="F207" s="102" t="s">
        <v>17</v>
      </c>
      <c r="G207" s="102">
        <v>1</v>
      </c>
      <c r="H207" s="92"/>
      <c r="I207" s="92"/>
      <c r="J207" s="92">
        <f t="shared" si="3"/>
        <v>0</v>
      </c>
    </row>
    <row r="208" spans="1:10" ht="12">
      <c r="A208" s="87" t="s">
        <v>237</v>
      </c>
      <c r="E208" s="87" t="s">
        <v>476</v>
      </c>
      <c r="F208" s="102" t="s">
        <v>17</v>
      </c>
      <c r="G208" s="102">
        <v>1</v>
      </c>
      <c r="H208" s="92"/>
      <c r="I208" s="92"/>
      <c r="J208" s="92">
        <f t="shared" si="3"/>
        <v>0</v>
      </c>
    </row>
    <row r="209" spans="1:10" ht="24">
      <c r="A209" s="87" t="s">
        <v>238</v>
      </c>
      <c r="E209" s="137" t="s">
        <v>477</v>
      </c>
      <c r="F209" s="102" t="s">
        <v>17</v>
      </c>
      <c r="G209" s="102">
        <v>1</v>
      </c>
      <c r="H209" s="92"/>
      <c r="I209" s="92"/>
      <c r="J209" s="92">
        <f t="shared" si="3"/>
        <v>0</v>
      </c>
    </row>
    <row r="210" spans="1:10" ht="12">
      <c r="A210" s="87" t="s">
        <v>241</v>
      </c>
      <c r="E210" s="87" t="s">
        <v>478</v>
      </c>
      <c r="F210" s="102" t="s">
        <v>17</v>
      </c>
      <c r="G210" s="102">
        <v>1</v>
      </c>
      <c r="H210" s="92"/>
      <c r="I210" s="92"/>
      <c r="J210" s="92">
        <f t="shared" si="3"/>
        <v>0</v>
      </c>
    </row>
    <row r="211" spans="1:10" ht="12">
      <c r="A211" s="87" t="s">
        <v>245</v>
      </c>
      <c r="E211" s="87" t="s">
        <v>479</v>
      </c>
      <c r="F211" s="102" t="s">
        <v>17</v>
      </c>
      <c r="G211" s="102">
        <v>1</v>
      </c>
      <c r="H211" s="92"/>
      <c r="I211" s="92"/>
      <c r="J211" s="92">
        <f t="shared" si="3"/>
        <v>0</v>
      </c>
    </row>
    <row r="212" spans="8:10" ht="12">
      <c r="H212" s="92"/>
      <c r="I212" s="92"/>
      <c r="J212" s="92"/>
    </row>
    <row r="213" spans="5:10" ht="12.75">
      <c r="E213" s="138" t="s">
        <v>480</v>
      </c>
      <c r="H213" s="92"/>
      <c r="I213" s="92"/>
      <c r="J213" s="414">
        <f>SUM(J8:J211)</f>
        <v>0</v>
      </c>
    </row>
  </sheetData>
  <sheetProtection/>
  <mergeCells count="1">
    <mergeCell ref="C5:G5"/>
  </mergeCells>
  <printOptions gridLines="1"/>
  <pageMargins left="0.1968503937007874" right="0.1968503937007874" top="0.5905511811023623" bottom="0.3937007874015748" header="0.1968503937007874" footer="0.1968503937007874"/>
  <pageSetup horizontalDpi="180" verticalDpi="180" orientation="landscape" paperSize="9" r:id="rId1"/>
  <headerFooter alignWithMargins="0">
    <oddHeader>&amp;LRekonstrukce zdroje vytápění a
rozšíření teplovodní sítě CZT v Jesenici</oddHeader>
    <oddFooter>&amp;L&amp;9Soupis prací zařízení M+R&amp;C&amp;9&amp;P/&amp;N&amp;Rč.zak.:100001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showGridLines="0" view="pageBreakPreview" zoomScale="75" zoomScaleSheetLayoutView="75" workbookViewId="0" topLeftCell="A1">
      <selection activeCell="F22" sqref="F22"/>
    </sheetView>
  </sheetViews>
  <sheetFormatPr defaultColWidth="9.00390625" defaultRowHeight="12.75"/>
  <cols>
    <col min="1" max="1" width="2.875" style="9" customWidth="1"/>
    <col min="2" max="2" width="7.625" style="9" customWidth="1"/>
    <col min="3" max="3" width="81.75390625" style="9" customWidth="1"/>
    <col min="4" max="4" width="10.625" style="66" customWidth="1"/>
    <col min="5" max="5" width="10.625" style="9" customWidth="1"/>
    <col min="6" max="6" width="12.125" style="9" customWidth="1"/>
    <col min="7" max="7" width="20.125" style="9" customWidth="1"/>
    <col min="8" max="16384" width="9.125" style="66" customWidth="1"/>
  </cols>
  <sheetData>
    <row r="1" spans="1:4" ht="13.5" thickBot="1">
      <c r="A1" s="8"/>
      <c r="D1" s="9"/>
    </row>
    <row r="2" spans="2:7" ht="18.75" customHeight="1">
      <c r="B2" s="26" t="s">
        <v>8</v>
      </c>
      <c r="C2" s="392" t="s">
        <v>1064</v>
      </c>
      <c r="D2" s="152"/>
      <c r="E2" s="35"/>
      <c r="F2" s="1"/>
      <c r="G2" s="4"/>
    </row>
    <row r="3" spans="2:7" ht="18.75" customHeight="1" thickBot="1">
      <c r="B3" s="28" t="s">
        <v>9</v>
      </c>
      <c r="C3" s="149" t="s">
        <v>806</v>
      </c>
      <c r="D3" s="153" t="s">
        <v>10</v>
      </c>
      <c r="E3" s="46" t="s">
        <v>1065</v>
      </c>
      <c r="F3" s="2"/>
      <c r="G3" s="5"/>
    </row>
    <row r="4" spans="2:7" ht="18.75" customHeight="1">
      <c r="B4" s="6"/>
      <c r="C4" s="30" t="s">
        <v>991</v>
      </c>
      <c r="D4" s="154"/>
      <c r="E4" s="3"/>
      <c r="F4" s="3"/>
      <c r="G4" s="7"/>
    </row>
    <row r="5" spans="2:7" ht="30.75" customHeight="1" thickBot="1">
      <c r="B5" s="31" t="s">
        <v>12</v>
      </c>
      <c r="C5" s="32" t="s">
        <v>11</v>
      </c>
      <c r="D5" s="155" t="s">
        <v>13</v>
      </c>
      <c r="E5" s="32" t="s">
        <v>14</v>
      </c>
      <c r="F5" s="32" t="s">
        <v>15</v>
      </c>
      <c r="G5" s="33" t="s">
        <v>16</v>
      </c>
    </row>
    <row r="6" spans="2:7" ht="12.75">
      <c r="B6" s="10"/>
      <c r="C6" s="11"/>
      <c r="D6" s="156"/>
      <c r="E6" s="11"/>
      <c r="F6" s="393"/>
      <c r="G6" s="394"/>
    </row>
    <row r="7" spans="2:7" ht="12.75">
      <c r="B7" s="13"/>
      <c r="C7" s="14" t="s">
        <v>50</v>
      </c>
      <c r="D7" s="52"/>
      <c r="E7" s="38"/>
      <c r="F7" s="395"/>
      <c r="G7" s="396"/>
    </row>
    <row r="8" spans="2:7" ht="12.75">
      <c r="B8" s="13"/>
      <c r="C8" s="15"/>
      <c r="D8" s="52"/>
      <c r="E8" s="38"/>
      <c r="F8" s="395"/>
      <c r="G8" s="396"/>
    </row>
    <row r="9" spans="2:7" ht="38.25">
      <c r="B9" s="13"/>
      <c r="C9" s="15" t="s">
        <v>101</v>
      </c>
      <c r="D9" s="52"/>
      <c r="E9" s="38"/>
      <c r="F9" s="395"/>
      <c r="G9" s="396"/>
    </row>
    <row r="10" spans="2:7" ht="12.75">
      <c r="B10" s="13"/>
      <c r="C10" s="15" t="s">
        <v>102</v>
      </c>
      <c r="D10" s="52"/>
      <c r="E10" s="38"/>
      <c r="F10" s="395"/>
      <c r="G10" s="396"/>
    </row>
    <row r="11" spans="2:7" ht="89.25">
      <c r="B11" s="13"/>
      <c r="C11" s="15" t="s">
        <v>66</v>
      </c>
      <c r="D11" s="52"/>
      <c r="E11" s="38"/>
      <c r="F11" s="395"/>
      <c r="G11" s="396"/>
    </row>
    <row r="12" spans="2:7" ht="25.5">
      <c r="B12" s="13"/>
      <c r="C12" s="15" t="s">
        <v>67</v>
      </c>
      <c r="D12" s="52"/>
      <c r="E12" s="38"/>
      <c r="F12" s="395"/>
      <c r="G12" s="396"/>
    </row>
    <row r="13" spans="2:7" ht="25.5">
      <c r="B13" s="13"/>
      <c r="C13" s="15" t="s">
        <v>68</v>
      </c>
      <c r="D13" s="52"/>
      <c r="E13" s="38"/>
      <c r="F13" s="395"/>
      <c r="G13" s="396"/>
    </row>
    <row r="14" spans="2:7" ht="38.25">
      <c r="B14" s="13"/>
      <c r="C14" s="15" t="s">
        <v>69</v>
      </c>
      <c r="D14" s="52"/>
      <c r="E14" s="38"/>
      <c r="F14" s="395"/>
      <c r="G14" s="396"/>
    </row>
    <row r="15" spans="2:7" ht="12.75">
      <c r="B15" s="16"/>
      <c r="C15" s="17"/>
      <c r="D15" s="157"/>
      <c r="E15" s="18"/>
      <c r="F15" s="397"/>
      <c r="G15" s="398"/>
    </row>
    <row r="16" spans="2:7" ht="12.75">
      <c r="B16" s="41">
        <v>1</v>
      </c>
      <c r="C16" s="42" t="s">
        <v>24</v>
      </c>
      <c r="D16" s="43"/>
      <c r="E16" s="43"/>
      <c r="F16" s="399"/>
      <c r="G16" s="400"/>
    </row>
    <row r="17" spans="2:7" ht="12.75">
      <c r="B17" s="60"/>
      <c r="C17" s="48" t="s">
        <v>27</v>
      </c>
      <c r="D17" s="52"/>
      <c r="E17" s="54"/>
      <c r="F17" s="401"/>
      <c r="G17" s="402"/>
    </row>
    <row r="18" spans="2:7" ht="12.75">
      <c r="B18" s="60"/>
      <c r="C18" s="48"/>
      <c r="D18" s="52"/>
      <c r="E18" s="54"/>
      <c r="F18" s="401"/>
      <c r="G18" s="402"/>
    </row>
    <row r="19" spans="2:7" ht="12.75">
      <c r="B19" s="60"/>
      <c r="C19" s="48"/>
      <c r="D19" s="52"/>
      <c r="E19" s="54"/>
      <c r="F19" s="401"/>
      <c r="G19" s="402"/>
    </row>
    <row r="20" spans="2:7" ht="12.75">
      <c r="B20" s="60"/>
      <c r="C20" s="61" t="s">
        <v>536</v>
      </c>
      <c r="D20" s="52"/>
      <c r="E20" s="54"/>
      <c r="F20" s="401"/>
      <c r="G20" s="402"/>
    </row>
    <row r="21" spans="2:7" ht="12.75">
      <c r="B21" s="60"/>
      <c r="C21" s="63" t="s">
        <v>108</v>
      </c>
      <c r="D21" s="52"/>
      <c r="E21" s="54"/>
      <c r="F21" s="401"/>
      <c r="G21" s="402"/>
    </row>
    <row r="22" spans="2:7" ht="51">
      <c r="B22" s="60" t="s">
        <v>18</v>
      </c>
      <c r="C22" s="48" t="s">
        <v>538</v>
      </c>
      <c r="D22" s="52">
        <v>1</v>
      </c>
      <c r="E22" s="54" t="s">
        <v>37</v>
      </c>
      <c r="F22" s="401"/>
      <c r="G22" s="402">
        <f>D22*F22</f>
        <v>0</v>
      </c>
    </row>
    <row r="23" spans="2:7" ht="51">
      <c r="B23" s="60" t="s">
        <v>23</v>
      </c>
      <c r="C23" s="48" t="s">
        <v>1066</v>
      </c>
      <c r="D23" s="52">
        <v>1</v>
      </c>
      <c r="E23" s="54" t="s">
        <v>37</v>
      </c>
      <c r="F23" s="401"/>
      <c r="G23" s="402">
        <f aca="true" t="shared" si="0" ref="G23:G39">D23*F23</f>
        <v>0</v>
      </c>
    </row>
    <row r="24" spans="2:7" ht="12.75">
      <c r="B24" s="60" t="s">
        <v>132</v>
      </c>
      <c r="C24" s="48" t="s">
        <v>544</v>
      </c>
      <c r="D24" s="52">
        <v>7</v>
      </c>
      <c r="E24" s="54" t="s">
        <v>37</v>
      </c>
      <c r="F24" s="401"/>
      <c r="G24" s="402">
        <f t="shared" si="0"/>
        <v>0</v>
      </c>
    </row>
    <row r="25" spans="2:7" ht="12.75">
      <c r="B25" s="60" t="s">
        <v>133</v>
      </c>
      <c r="C25" s="48" t="s">
        <v>546</v>
      </c>
      <c r="D25" s="52">
        <v>7</v>
      </c>
      <c r="E25" s="54" t="s">
        <v>37</v>
      </c>
      <c r="F25" s="401"/>
      <c r="G25" s="402">
        <f t="shared" si="0"/>
        <v>0</v>
      </c>
    </row>
    <row r="26" spans="2:7" ht="12.75">
      <c r="B26" s="60" t="s">
        <v>134</v>
      </c>
      <c r="C26" s="48" t="s">
        <v>548</v>
      </c>
      <c r="D26" s="52">
        <v>2</v>
      </c>
      <c r="E26" s="54" t="s">
        <v>37</v>
      </c>
      <c r="F26" s="401"/>
      <c r="G26" s="402">
        <f t="shared" si="0"/>
        <v>0</v>
      </c>
    </row>
    <row r="27" spans="2:7" ht="12.75">
      <c r="B27" s="60" t="s">
        <v>25</v>
      </c>
      <c r="C27" s="48" t="s">
        <v>550</v>
      </c>
      <c r="D27" s="52">
        <v>2</v>
      </c>
      <c r="E27" s="54" t="s">
        <v>37</v>
      </c>
      <c r="F27" s="401"/>
      <c r="G27" s="402">
        <f t="shared" si="0"/>
        <v>0</v>
      </c>
    </row>
    <row r="28" spans="2:7" ht="25.5">
      <c r="B28" s="60" t="s">
        <v>26</v>
      </c>
      <c r="C28" s="48" t="s">
        <v>554</v>
      </c>
      <c r="D28" s="52">
        <v>1</v>
      </c>
      <c r="E28" s="54" t="s">
        <v>17</v>
      </c>
      <c r="F28" s="401"/>
      <c r="G28" s="402">
        <f t="shared" si="0"/>
        <v>0</v>
      </c>
    </row>
    <row r="29" spans="2:7" ht="25.5">
      <c r="B29" s="60" t="s">
        <v>177</v>
      </c>
      <c r="C29" s="48" t="s">
        <v>1067</v>
      </c>
      <c r="D29" s="52">
        <v>1</v>
      </c>
      <c r="E29" s="54" t="s">
        <v>17</v>
      </c>
      <c r="F29" s="401"/>
      <c r="G29" s="402">
        <f t="shared" si="0"/>
        <v>0</v>
      </c>
    </row>
    <row r="30" spans="2:7" ht="25.5">
      <c r="B30" s="60" t="s">
        <v>178</v>
      </c>
      <c r="C30" s="20" t="s">
        <v>560</v>
      </c>
      <c r="D30" s="52">
        <v>1</v>
      </c>
      <c r="E30" s="54" t="s">
        <v>37</v>
      </c>
      <c r="F30" s="401"/>
      <c r="G30" s="402">
        <f t="shared" si="0"/>
        <v>0</v>
      </c>
    </row>
    <row r="31" spans="2:7" ht="25.5">
      <c r="B31" s="60" t="s">
        <v>179</v>
      </c>
      <c r="C31" s="20" t="s">
        <v>562</v>
      </c>
      <c r="D31" s="52">
        <v>1</v>
      </c>
      <c r="E31" s="54" t="s">
        <v>37</v>
      </c>
      <c r="F31" s="401"/>
      <c r="G31" s="402">
        <f t="shared" si="0"/>
        <v>0</v>
      </c>
    </row>
    <row r="32" spans="2:7" ht="12.75">
      <c r="B32" s="60" t="s">
        <v>498</v>
      </c>
      <c r="C32" s="64" t="s">
        <v>129</v>
      </c>
      <c r="D32" s="52">
        <v>6</v>
      </c>
      <c r="E32" s="54" t="s">
        <v>37</v>
      </c>
      <c r="F32" s="401"/>
      <c r="G32" s="402">
        <f t="shared" si="0"/>
        <v>0</v>
      </c>
    </row>
    <row r="33" spans="2:7" ht="12.75">
      <c r="B33" s="60" t="s">
        <v>500</v>
      </c>
      <c r="C33" s="48" t="s">
        <v>128</v>
      </c>
      <c r="D33" s="52">
        <v>8</v>
      </c>
      <c r="E33" s="54" t="s">
        <v>37</v>
      </c>
      <c r="F33" s="401"/>
      <c r="G33" s="402">
        <f t="shared" si="0"/>
        <v>0</v>
      </c>
    </row>
    <row r="34" spans="2:7" ht="12.75">
      <c r="B34" s="60" t="s">
        <v>501</v>
      </c>
      <c r="C34" s="48" t="s">
        <v>106</v>
      </c>
      <c r="D34" s="52">
        <v>6</v>
      </c>
      <c r="E34" s="54" t="s">
        <v>37</v>
      </c>
      <c r="F34" s="401"/>
      <c r="G34" s="402">
        <f t="shared" si="0"/>
        <v>0</v>
      </c>
    </row>
    <row r="35" spans="1:7" ht="12.75">
      <c r="A35" s="66"/>
      <c r="B35" s="60" t="s">
        <v>502</v>
      </c>
      <c r="C35" s="48" t="s">
        <v>569</v>
      </c>
      <c r="D35" s="52">
        <v>1</v>
      </c>
      <c r="E35" s="54" t="s">
        <v>17</v>
      </c>
      <c r="F35" s="401"/>
      <c r="G35" s="402">
        <f t="shared" si="0"/>
        <v>0</v>
      </c>
    </row>
    <row r="36" spans="1:7" ht="12.75">
      <c r="A36" s="66"/>
      <c r="B36" s="60"/>
      <c r="C36" s="48"/>
      <c r="D36" s="52"/>
      <c r="E36" s="54"/>
      <c r="F36" s="401"/>
      <c r="G36" s="402">
        <f t="shared" si="0"/>
        <v>0</v>
      </c>
    </row>
    <row r="37" spans="1:7" ht="51">
      <c r="A37" s="66"/>
      <c r="B37" s="60" t="s">
        <v>504</v>
      </c>
      <c r="C37" s="63" t="s">
        <v>509</v>
      </c>
      <c r="D37" s="52">
        <v>1</v>
      </c>
      <c r="E37" s="54" t="s">
        <v>37</v>
      </c>
      <c r="F37" s="401"/>
      <c r="G37" s="402">
        <f t="shared" si="0"/>
        <v>0</v>
      </c>
    </row>
    <row r="38" spans="1:7" ht="51">
      <c r="A38" s="66"/>
      <c r="B38" s="60" t="s">
        <v>506</v>
      </c>
      <c r="C38" s="63" t="s">
        <v>1068</v>
      </c>
      <c r="D38" s="52">
        <v>1</v>
      </c>
      <c r="E38" s="54" t="s">
        <v>37</v>
      </c>
      <c r="F38" s="401"/>
      <c r="G38" s="402">
        <f t="shared" si="0"/>
        <v>0</v>
      </c>
    </row>
    <row r="39" spans="1:7" ht="12.75">
      <c r="A39" s="66"/>
      <c r="B39" s="60" t="s">
        <v>508</v>
      </c>
      <c r="C39" s="63" t="s">
        <v>511</v>
      </c>
      <c r="D39" s="52">
        <v>2</v>
      </c>
      <c r="E39" s="54" t="s">
        <v>37</v>
      </c>
      <c r="F39" s="401"/>
      <c r="G39" s="402">
        <f t="shared" si="0"/>
        <v>0</v>
      </c>
    </row>
    <row r="40" spans="1:7" ht="12.75">
      <c r="A40" s="66"/>
      <c r="B40" s="60"/>
      <c r="C40" s="48"/>
      <c r="D40" s="52"/>
      <c r="E40" s="54"/>
      <c r="F40" s="401"/>
      <c r="G40" s="402"/>
    </row>
    <row r="41" spans="2:7" ht="12.75">
      <c r="B41" s="41">
        <v>2</v>
      </c>
      <c r="C41" s="42" t="s">
        <v>28</v>
      </c>
      <c r="D41" s="43"/>
      <c r="E41" s="43"/>
      <c r="F41" s="399"/>
      <c r="G41" s="400"/>
    </row>
    <row r="42" spans="2:7" ht="38.25">
      <c r="B42" s="60"/>
      <c r="C42" s="48" t="s">
        <v>117</v>
      </c>
      <c r="D42" s="52"/>
      <c r="E42" s="54"/>
      <c r="F42" s="401"/>
      <c r="G42" s="402"/>
    </row>
    <row r="43" spans="2:7" ht="12.75">
      <c r="B43" s="60"/>
      <c r="C43" s="48"/>
      <c r="D43" s="52"/>
      <c r="E43" s="54"/>
      <c r="F43" s="401"/>
      <c r="G43" s="402"/>
    </row>
    <row r="44" spans="2:7" ht="12.75">
      <c r="B44" s="60"/>
      <c r="C44" s="61" t="s">
        <v>595</v>
      </c>
      <c r="D44" s="52"/>
      <c r="E44" s="54"/>
      <c r="F44" s="401"/>
      <c r="G44" s="402"/>
    </row>
    <row r="45" spans="2:7" ht="12.75">
      <c r="B45" s="60"/>
      <c r="C45" s="63" t="s">
        <v>109</v>
      </c>
      <c r="D45" s="52"/>
      <c r="E45" s="54"/>
      <c r="F45" s="401"/>
      <c r="G45" s="402"/>
    </row>
    <row r="46" spans="2:7" ht="12.75">
      <c r="B46" s="60" t="s">
        <v>4</v>
      </c>
      <c r="C46" s="48" t="s">
        <v>599</v>
      </c>
      <c r="D46" s="52">
        <v>30</v>
      </c>
      <c r="E46" s="54" t="s">
        <v>30</v>
      </c>
      <c r="F46" s="401"/>
      <c r="G46" s="402">
        <f>D46*F46</f>
        <v>0</v>
      </c>
    </row>
    <row r="47" spans="2:7" ht="12.75">
      <c r="B47" s="60" t="s">
        <v>5</v>
      </c>
      <c r="C47" s="48" t="s">
        <v>601</v>
      </c>
      <c r="D47" s="52">
        <v>8</v>
      </c>
      <c r="E47" s="54" t="s">
        <v>30</v>
      </c>
      <c r="F47" s="401"/>
      <c r="G47" s="402">
        <f>D47*F47</f>
        <v>0</v>
      </c>
    </row>
    <row r="48" spans="2:7" ht="12.75">
      <c r="B48" s="60"/>
      <c r="C48" s="48"/>
      <c r="D48" s="52"/>
      <c r="E48" s="54"/>
      <c r="F48" s="401"/>
      <c r="G48" s="402"/>
    </row>
    <row r="49" spans="2:7" ht="12.75">
      <c r="B49" s="41">
        <v>3</v>
      </c>
      <c r="C49" s="42" t="s">
        <v>29</v>
      </c>
      <c r="D49" s="43"/>
      <c r="E49" s="43"/>
      <c r="F49" s="399"/>
      <c r="G49" s="400"/>
    </row>
    <row r="50" spans="2:7" ht="12.75">
      <c r="B50" s="60"/>
      <c r="C50" s="48" t="s">
        <v>27</v>
      </c>
      <c r="D50" s="53"/>
      <c r="E50" s="54"/>
      <c r="F50" s="401"/>
      <c r="G50" s="402"/>
    </row>
    <row r="51" spans="2:7" ht="12.75">
      <c r="B51" s="60"/>
      <c r="C51" s="48"/>
      <c r="D51" s="53"/>
      <c r="E51" s="54"/>
      <c r="F51" s="401"/>
      <c r="G51" s="402"/>
    </row>
    <row r="52" spans="2:7" ht="12.75">
      <c r="B52" s="60"/>
      <c r="C52" s="49" t="s">
        <v>94</v>
      </c>
      <c r="D52" s="53"/>
      <c r="E52" s="54"/>
      <c r="F52" s="401"/>
      <c r="G52" s="402"/>
    </row>
    <row r="53" spans="2:7" ht="12.75">
      <c r="B53" s="60" t="s">
        <v>19</v>
      </c>
      <c r="C53" s="48" t="s">
        <v>34</v>
      </c>
      <c r="D53" s="53">
        <v>38</v>
      </c>
      <c r="E53" s="54" t="s">
        <v>30</v>
      </c>
      <c r="F53" s="401"/>
      <c r="G53" s="402">
        <f>D53*F53</f>
        <v>0</v>
      </c>
    </row>
    <row r="54" spans="2:7" ht="12.75">
      <c r="B54" s="60"/>
      <c r="C54" s="160"/>
      <c r="D54" s="53"/>
      <c r="E54" s="54"/>
      <c r="F54" s="401"/>
      <c r="G54" s="402"/>
    </row>
    <row r="55" spans="2:7" ht="12.75">
      <c r="B55" s="60" t="s">
        <v>46</v>
      </c>
      <c r="C55" s="49" t="s">
        <v>0</v>
      </c>
      <c r="D55" s="53">
        <v>1</v>
      </c>
      <c r="E55" s="54" t="s">
        <v>17</v>
      </c>
      <c r="F55" s="401"/>
      <c r="G55" s="402">
        <f>D55*F55</f>
        <v>0</v>
      </c>
    </row>
    <row r="56" spans="2:7" ht="12.75">
      <c r="B56" s="161"/>
      <c r="C56" s="73"/>
      <c r="D56" s="53"/>
      <c r="E56" s="54"/>
      <c r="F56" s="401"/>
      <c r="G56" s="402"/>
    </row>
    <row r="57" spans="2:7" ht="12.75">
      <c r="B57" s="161" t="s">
        <v>59</v>
      </c>
      <c r="C57" s="73" t="s">
        <v>35</v>
      </c>
      <c r="D57" s="53">
        <v>1</v>
      </c>
      <c r="E57" s="54" t="s">
        <v>17</v>
      </c>
      <c r="F57" s="401"/>
      <c r="G57" s="402">
        <f>D57*F57</f>
        <v>0</v>
      </c>
    </row>
    <row r="58" spans="2:7" ht="12.75">
      <c r="B58" s="60"/>
      <c r="C58" s="48"/>
      <c r="D58" s="52"/>
      <c r="E58" s="54"/>
      <c r="F58" s="401"/>
      <c r="G58" s="402"/>
    </row>
    <row r="59" spans="2:7" ht="12.75">
      <c r="B59" s="41">
        <v>4</v>
      </c>
      <c r="C59" s="42" t="s">
        <v>95</v>
      </c>
      <c r="D59" s="43"/>
      <c r="E59" s="43"/>
      <c r="F59" s="399"/>
      <c r="G59" s="400"/>
    </row>
    <row r="60" spans="2:7" ht="12.75">
      <c r="B60" s="60"/>
      <c r="C60" s="48" t="s">
        <v>27</v>
      </c>
      <c r="D60" s="52"/>
      <c r="E60" s="54"/>
      <c r="F60" s="401"/>
      <c r="G60" s="402"/>
    </row>
    <row r="61" spans="2:7" ht="12.75">
      <c r="B61" s="60"/>
      <c r="C61" s="48"/>
      <c r="D61" s="52"/>
      <c r="E61" s="54"/>
      <c r="F61" s="401"/>
      <c r="G61" s="402"/>
    </row>
    <row r="62" spans="2:7" ht="25.5">
      <c r="B62" s="60"/>
      <c r="C62" s="48" t="s">
        <v>138</v>
      </c>
      <c r="D62" s="52"/>
      <c r="E62" s="54"/>
      <c r="F62" s="401"/>
      <c r="G62" s="402"/>
    </row>
    <row r="63" spans="2:7" ht="12.75">
      <c r="B63" s="60" t="s">
        <v>47</v>
      </c>
      <c r="C63" s="48" t="s">
        <v>609</v>
      </c>
      <c r="D63" s="52">
        <v>38</v>
      </c>
      <c r="E63" s="54" t="s">
        <v>30</v>
      </c>
      <c r="F63" s="401"/>
      <c r="G63" s="402">
        <f>D63*F63</f>
        <v>0</v>
      </c>
    </row>
    <row r="64" spans="2:7" ht="12.75">
      <c r="B64" s="60" t="s">
        <v>48</v>
      </c>
      <c r="C64" s="48" t="s">
        <v>610</v>
      </c>
      <c r="D64" s="52">
        <v>8</v>
      </c>
      <c r="E64" s="54" t="s">
        <v>30</v>
      </c>
      <c r="F64" s="401"/>
      <c r="G64" s="402">
        <f>D64*F64</f>
        <v>0</v>
      </c>
    </row>
    <row r="65" spans="2:7" ht="12.75">
      <c r="B65" s="60"/>
      <c r="C65" s="48"/>
      <c r="D65" s="53"/>
      <c r="E65" s="54"/>
      <c r="F65" s="401"/>
      <c r="G65" s="402"/>
    </row>
    <row r="66" spans="2:7" ht="12.75">
      <c r="B66" s="41">
        <v>5</v>
      </c>
      <c r="C66" s="42" t="s">
        <v>618</v>
      </c>
      <c r="D66" s="43"/>
      <c r="E66" s="43"/>
      <c r="F66" s="399"/>
      <c r="G66" s="400"/>
    </row>
    <row r="67" spans="2:7" ht="25.5">
      <c r="B67" s="60"/>
      <c r="C67" s="63" t="s">
        <v>1069</v>
      </c>
      <c r="D67" s="52"/>
      <c r="E67" s="54"/>
      <c r="F67" s="401"/>
      <c r="G67" s="402"/>
    </row>
    <row r="68" spans="2:7" ht="12.75">
      <c r="B68" s="60"/>
      <c r="C68" s="63"/>
      <c r="D68" s="158"/>
      <c r="E68" s="54"/>
      <c r="F68" s="401"/>
      <c r="G68" s="402"/>
    </row>
    <row r="69" spans="2:7" ht="12.75">
      <c r="B69" s="60"/>
      <c r="C69" s="63" t="s">
        <v>681</v>
      </c>
      <c r="D69" s="52"/>
      <c r="E69" s="54"/>
      <c r="F69" s="403"/>
      <c r="G69" s="402"/>
    </row>
    <row r="70" spans="2:7" ht="12.75">
      <c r="B70" s="60" t="s">
        <v>78</v>
      </c>
      <c r="C70" s="48" t="s">
        <v>683</v>
      </c>
      <c r="D70" s="52">
        <v>2</v>
      </c>
      <c r="E70" s="54" t="s">
        <v>37</v>
      </c>
      <c r="F70" s="403"/>
      <c r="G70" s="402">
        <f aca="true" t="shared" si="1" ref="G70:G90">D70*F70</f>
        <v>0</v>
      </c>
    </row>
    <row r="71" spans="2:7" ht="12.75">
      <c r="B71" s="60" t="s">
        <v>79</v>
      </c>
      <c r="C71" s="48" t="s">
        <v>685</v>
      </c>
      <c r="D71" s="52">
        <v>2</v>
      </c>
      <c r="E71" s="54" t="s">
        <v>37</v>
      </c>
      <c r="F71" s="403"/>
      <c r="G71" s="402">
        <f t="shared" si="1"/>
        <v>0</v>
      </c>
    </row>
    <row r="72" spans="2:7" ht="12.75">
      <c r="B72" s="60" t="s">
        <v>80</v>
      </c>
      <c r="C72" s="48" t="s">
        <v>1070</v>
      </c>
      <c r="D72" s="52">
        <v>2</v>
      </c>
      <c r="E72" s="54" t="s">
        <v>37</v>
      </c>
      <c r="F72" s="403"/>
      <c r="G72" s="402">
        <f t="shared" si="1"/>
        <v>0</v>
      </c>
    </row>
    <row r="73" spans="2:7" ht="12.75">
      <c r="B73" s="60" t="s">
        <v>81</v>
      </c>
      <c r="C73" s="48" t="s">
        <v>1071</v>
      </c>
      <c r="D73" s="52">
        <v>1</v>
      </c>
      <c r="E73" s="54" t="s">
        <v>37</v>
      </c>
      <c r="F73" s="403"/>
      <c r="G73" s="402">
        <f t="shared" si="1"/>
        <v>0</v>
      </c>
    </row>
    <row r="74" spans="2:7" ht="12.75">
      <c r="B74" s="60" t="s">
        <v>82</v>
      </c>
      <c r="C74" s="48" t="s">
        <v>1072</v>
      </c>
      <c r="D74" s="52">
        <v>1</v>
      </c>
      <c r="E74" s="54" t="s">
        <v>37</v>
      </c>
      <c r="F74" s="403"/>
      <c r="G74" s="402">
        <f t="shared" si="1"/>
        <v>0</v>
      </c>
    </row>
    <row r="75" spans="2:7" ht="12.75">
      <c r="B75" s="60" t="s">
        <v>611</v>
      </c>
      <c r="C75" s="48" t="s">
        <v>1073</v>
      </c>
      <c r="D75" s="52">
        <v>2</v>
      </c>
      <c r="E75" s="54" t="s">
        <v>37</v>
      </c>
      <c r="F75" s="403"/>
      <c r="G75" s="402">
        <f t="shared" si="1"/>
        <v>0</v>
      </c>
    </row>
    <row r="76" spans="2:7" ht="12.75">
      <c r="B76" s="60" t="s">
        <v>612</v>
      </c>
      <c r="C76" s="48" t="s">
        <v>701</v>
      </c>
      <c r="D76" s="158">
        <v>4</v>
      </c>
      <c r="E76" s="54" t="s">
        <v>37</v>
      </c>
      <c r="F76" s="403"/>
      <c r="G76" s="402">
        <f t="shared" si="1"/>
        <v>0</v>
      </c>
    </row>
    <row r="77" spans="2:7" ht="12.75">
      <c r="B77" s="60" t="s">
        <v>614</v>
      </c>
      <c r="C77" s="63" t="s">
        <v>705</v>
      </c>
      <c r="D77" s="158">
        <v>2</v>
      </c>
      <c r="E77" s="54" t="s">
        <v>37</v>
      </c>
      <c r="F77" s="403"/>
      <c r="G77" s="402">
        <f t="shared" si="1"/>
        <v>0</v>
      </c>
    </row>
    <row r="78" spans="2:7" ht="12.75">
      <c r="B78" s="60" t="s">
        <v>616</v>
      </c>
      <c r="C78" s="63" t="s">
        <v>707</v>
      </c>
      <c r="D78" s="158">
        <v>2</v>
      </c>
      <c r="E78" s="54" t="s">
        <v>37</v>
      </c>
      <c r="F78" s="403"/>
      <c r="G78" s="402">
        <f t="shared" si="1"/>
        <v>0</v>
      </c>
    </row>
    <row r="79" spans="2:7" ht="12.75">
      <c r="B79" s="60" t="s">
        <v>1074</v>
      </c>
      <c r="C79" s="63" t="s">
        <v>709</v>
      </c>
      <c r="D79" s="158">
        <v>11</v>
      </c>
      <c r="E79" s="54" t="s">
        <v>30</v>
      </c>
      <c r="F79" s="403"/>
      <c r="G79" s="402">
        <f t="shared" si="1"/>
        <v>0</v>
      </c>
    </row>
    <row r="80" spans="2:7" ht="12.75">
      <c r="B80" s="60"/>
      <c r="C80" s="63"/>
      <c r="D80" s="158"/>
      <c r="E80" s="54"/>
      <c r="F80" s="403"/>
      <c r="G80" s="402"/>
    </row>
    <row r="81" spans="2:7" ht="12.75">
      <c r="B81" s="60"/>
      <c r="C81" s="63" t="s">
        <v>710</v>
      </c>
      <c r="D81" s="158"/>
      <c r="E81" s="54"/>
      <c r="F81" s="403"/>
      <c r="G81" s="402"/>
    </row>
    <row r="82" spans="2:7" ht="12.75">
      <c r="B82" s="60" t="s">
        <v>1075</v>
      </c>
      <c r="C82" s="48" t="s">
        <v>716</v>
      </c>
      <c r="D82" s="158">
        <v>1</v>
      </c>
      <c r="E82" s="54" t="s">
        <v>37</v>
      </c>
      <c r="F82" s="403"/>
      <c r="G82" s="402">
        <f t="shared" si="1"/>
        <v>0</v>
      </c>
    </row>
    <row r="83" spans="2:7" ht="12.75">
      <c r="B83" s="60" t="s">
        <v>1076</v>
      </c>
      <c r="C83" s="48" t="s">
        <v>718</v>
      </c>
      <c r="D83" s="158">
        <v>1</v>
      </c>
      <c r="E83" s="54" t="s">
        <v>37</v>
      </c>
      <c r="F83" s="403"/>
      <c r="G83" s="402">
        <f t="shared" si="1"/>
        <v>0</v>
      </c>
    </row>
    <row r="84" spans="2:7" ht="12.75">
      <c r="B84" s="60" t="s">
        <v>1077</v>
      </c>
      <c r="C84" s="63" t="s">
        <v>722</v>
      </c>
      <c r="D84" s="158">
        <v>2</v>
      </c>
      <c r="E84" s="54" t="s">
        <v>37</v>
      </c>
      <c r="F84" s="403"/>
      <c r="G84" s="402">
        <f t="shared" si="1"/>
        <v>0</v>
      </c>
    </row>
    <row r="85" spans="2:7" ht="12.75">
      <c r="B85" s="60" t="s">
        <v>1078</v>
      </c>
      <c r="C85" s="63" t="s">
        <v>724</v>
      </c>
      <c r="D85" s="158">
        <v>2</v>
      </c>
      <c r="E85" s="54" t="s">
        <v>37</v>
      </c>
      <c r="F85" s="403"/>
      <c r="G85" s="402">
        <f t="shared" si="1"/>
        <v>0</v>
      </c>
    </row>
    <row r="86" spans="2:7" ht="12.75">
      <c r="B86" s="60" t="s">
        <v>1079</v>
      </c>
      <c r="C86" s="63" t="s">
        <v>726</v>
      </c>
      <c r="D86" s="158">
        <v>4</v>
      </c>
      <c r="E86" s="54" t="s">
        <v>30</v>
      </c>
      <c r="F86" s="403"/>
      <c r="G86" s="402">
        <f t="shared" si="1"/>
        <v>0</v>
      </c>
    </row>
    <row r="87" spans="2:7" ht="12.75">
      <c r="B87" s="60"/>
      <c r="C87" s="48"/>
      <c r="D87" s="158"/>
      <c r="E87" s="54"/>
      <c r="F87" s="403"/>
      <c r="G87" s="402"/>
    </row>
    <row r="88" spans="2:7" ht="12.75">
      <c r="B88" s="60"/>
      <c r="C88" s="48" t="s">
        <v>727</v>
      </c>
      <c r="D88" s="158"/>
      <c r="E88" s="54"/>
      <c r="F88" s="401"/>
      <c r="G88" s="402"/>
    </row>
    <row r="89" spans="2:7" ht="12.75">
      <c r="B89" s="60" t="s">
        <v>1080</v>
      </c>
      <c r="C89" s="20" t="s">
        <v>735</v>
      </c>
      <c r="D89" s="158">
        <v>80</v>
      </c>
      <c r="E89" s="54" t="s">
        <v>30</v>
      </c>
      <c r="F89" s="401"/>
      <c r="G89" s="402">
        <f t="shared" si="1"/>
        <v>0</v>
      </c>
    </row>
    <row r="90" spans="2:7" ht="12.75">
      <c r="B90" s="60" t="s">
        <v>1081</v>
      </c>
      <c r="C90" s="20" t="s">
        <v>737</v>
      </c>
      <c r="D90" s="158">
        <v>1</v>
      </c>
      <c r="E90" s="54" t="s">
        <v>17</v>
      </c>
      <c r="F90" s="401"/>
      <c r="G90" s="402">
        <f t="shared" si="1"/>
        <v>0</v>
      </c>
    </row>
    <row r="91" spans="2:7" ht="12.75">
      <c r="B91" s="60"/>
      <c r="C91" s="48"/>
      <c r="D91" s="158"/>
      <c r="E91" s="54"/>
      <c r="F91" s="401"/>
      <c r="G91" s="402"/>
    </row>
    <row r="92" spans="2:7" ht="12.75">
      <c r="B92" s="41">
        <v>6</v>
      </c>
      <c r="C92" s="42" t="s">
        <v>738</v>
      </c>
      <c r="D92" s="43"/>
      <c r="E92" s="43"/>
      <c r="F92" s="399"/>
      <c r="G92" s="400"/>
    </row>
    <row r="93" spans="2:7" ht="12.75">
      <c r="B93" s="60"/>
      <c r="C93" s="48"/>
      <c r="D93" s="158"/>
      <c r="E93" s="54"/>
      <c r="F93" s="401"/>
      <c r="G93" s="402"/>
    </row>
    <row r="94" spans="2:7" ht="12.75">
      <c r="B94" s="60" t="s">
        <v>20</v>
      </c>
      <c r="C94" s="20" t="s">
        <v>739</v>
      </c>
      <c r="D94" s="53">
        <v>1</v>
      </c>
      <c r="E94" s="38" t="s">
        <v>17</v>
      </c>
      <c r="F94" s="403"/>
      <c r="G94" s="402">
        <f aca="true" t="shared" si="2" ref="G94:G101">D94*F94</f>
        <v>0</v>
      </c>
    </row>
    <row r="95" spans="2:7" ht="38.25">
      <c r="B95" s="60" t="s">
        <v>21</v>
      </c>
      <c r="C95" s="48" t="s">
        <v>740</v>
      </c>
      <c r="D95" s="163">
        <v>60</v>
      </c>
      <c r="E95" s="38" t="s">
        <v>741</v>
      </c>
      <c r="F95" s="403"/>
      <c r="G95" s="402">
        <f t="shared" si="2"/>
        <v>0</v>
      </c>
    </row>
    <row r="96" spans="2:7" ht="12.75">
      <c r="B96" s="60" t="s">
        <v>22</v>
      </c>
      <c r="C96" s="48" t="s">
        <v>742</v>
      </c>
      <c r="D96" s="163">
        <v>25</v>
      </c>
      <c r="E96" s="38" t="s">
        <v>741</v>
      </c>
      <c r="F96" s="403"/>
      <c r="G96" s="402">
        <f t="shared" si="2"/>
        <v>0</v>
      </c>
    </row>
    <row r="97" spans="2:7" ht="12.75">
      <c r="B97" s="60" t="s">
        <v>76</v>
      </c>
      <c r="C97" s="20" t="s">
        <v>743</v>
      </c>
      <c r="D97" s="163">
        <v>22</v>
      </c>
      <c r="E97" s="38" t="s">
        <v>741</v>
      </c>
      <c r="F97" s="403"/>
      <c r="G97" s="402">
        <f t="shared" si="2"/>
        <v>0</v>
      </c>
    </row>
    <row r="98" spans="2:7" ht="12.75">
      <c r="B98" s="60" t="s">
        <v>83</v>
      </c>
      <c r="C98" s="20" t="s">
        <v>744</v>
      </c>
      <c r="D98" s="163">
        <v>35</v>
      </c>
      <c r="E98" s="38" t="s">
        <v>741</v>
      </c>
      <c r="F98" s="403"/>
      <c r="G98" s="402">
        <f t="shared" si="2"/>
        <v>0</v>
      </c>
    </row>
    <row r="99" spans="2:7" ht="12.75">
      <c r="B99" s="60" t="s">
        <v>84</v>
      </c>
      <c r="C99" s="20" t="s">
        <v>1082</v>
      </c>
      <c r="D99" s="163">
        <v>16</v>
      </c>
      <c r="E99" s="38" t="s">
        <v>182</v>
      </c>
      <c r="F99" s="403"/>
      <c r="G99" s="402">
        <f t="shared" si="2"/>
        <v>0</v>
      </c>
    </row>
    <row r="100" spans="2:7" ht="12.75">
      <c r="B100" s="60" t="s">
        <v>85</v>
      </c>
      <c r="C100" s="48" t="s">
        <v>1083</v>
      </c>
      <c r="D100" s="163">
        <v>16</v>
      </c>
      <c r="E100" s="38" t="s">
        <v>182</v>
      </c>
      <c r="F100" s="403"/>
      <c r="G100" s="402">
        <f t="shared" si="2"/>
        <v>0</v>
      </c>
    </row>
    <row r="101" spans="2:7" ht="12.75">
      <c r="B101" s="60" t="s">
        <v>86</v>
      </c>
      <c r="C101" s="48" t="s">
        <v>753</v>
      </c>
      <c r="D101" s="163">
        <v>40</v>
      </c>
      <c r="E101" s="38" t="s">
        <v>182</v>
      </c>
      <c r="F101" s="403"/>
      <c r="G101" s="402">
        <f t="shared" si="2"/>
        <v>0</v>
      </c>
    </row>
    <row r="102" spans="2:7" ht="12.75">
      <c r="B102" s="60"/>
      <c r="C102" s="48"/>
      <c r="D102" s="53"/>
      <c r="E102" s="54"/>
      <c r="F102" s="401"/>
      <c r="G102" s="402"/>
    </row>
    <row r="103" spans="2:7" ht="12.75">
      <c r="B103" s="41">
        <v>7</v>
      </c>
      <c r="C103" s="42" t="s">
        <v>158</v>
      </c>
      <c r="D103" s="43"/>
      <c r="E103" s="43"/>
      <c r="F103" s="399"/>
      <c r="G103" s="400"/>
    </row>
    <row r="104" spans="2:7" ht="12.75">
      <c r="B104" s="60"/>
      <c r="C104" s="48"/>
      <c r="D104" s="52"/>
      <c r="E104" s="54"/>
      <c r="F104" s="401"/>
      <c r="G104" s="402"/>
    </row>
    <row r="105" spans="2:7" ht="12.75">
      <c r="B105" s="60" t="s">
        <v>1</v>
      </c>
      <c r="C105" s="73" t="s">
        <v>98</v>
      </c>
      <c r="D105" s="53">
        <v>110</v>
      </c>
      <c r="E105" s="54" t="s">
        <v>30</v>
      </c>
      <c r="F105" s="401"/>
      <c r="G105" s="402">
        <f aca="true" t="shared" si="3" ref="G105:G114">D105*F105</f>
        <v>0</v>
      </c>
    </row>
    <row r="106" spans="2:7" ht="12.75">
      <c r="B106" s="60" t="s">
        <v>63</v>
      </c>
      <c r="C106" s="49" t="s">
        <v>1084</v>
      </c>
      <c r="D106" s="53">
        <v>110</v>
      </c>
      <c r="E106" s="54" t="s">
        <v>30</v>
      </c>
      <c r="F106" s="401"/>
      <c r="G106" s="402">
        <f t="shared" si="3"/>
        <v>0</v>
      </c>
    </row>
    <row r="107" spans="2:7" ht="12.75">
      <c r="B107" s="60" t="s">
        <v>64</v>
      </c>
      <c r="C107" s="73" t="s">
        <v>160</v>
      </c>
      <c r="D107" s="53">
        <v>110</v>
      </c>
      <c r="E107" s="54" t="s">
        <v>30</v>
      </c>
      <c r="F107" s="401"/>
      <c r="G107" s="402">
        <f t="shared" si="3"/>
        <v>0</v>
      </c>
    </row>
    <row r="108" spans="2:7" ht="25.5">
      <c r="B108" s="60" t="s">
        <v>146</v>
      </c>
      <c r="C108" s="49" t="s">
        <v>36</v>
      </c>
      <c r="D108" s="53">
        <v>110</v>
      </c>
      <c r="E108" s="54" t="s">
        <v>30</v>
      </c>
      <c r="F108" s="401"/>
      <c r="G108" s="402">
        <f t="shared" si="3"/>
        <v>0</v>
      </c>
    </row>
    <row r="109" spans="2:7" ht="12.75">
      <c r="B109" s="60" t="s">
        <v>147</v>
      </c>
      <c r="C109" s="73" t="s">
        <v>31</v>
      </c>
      <c r="D109" s="53">
        <v>1</v>
      </c>
      <c r="E109" s="54" t="s">
        <v>17</v>
      </c>
      <c r="F109" s="401"/>
      <c r="G109" s="402">
        <f t="shared" si="3"/>
        <v>0</v>
      </c>
    </row>
    <row r="110" spans="2:7" ht="12.75">
      <c r="B110" s="60" t="s">
        <v>148</v>
      </c>
      <c r="C110" s="73" t="s">
        <v>33</v>
      </c>
      <c r="D110" s="53">
        <v>1</v>
      </c>
      <c r="E110" s="54" t="s">
        <v>17</v>
      </c>
      <c r="F110" s="401"/>
      <c r="G110" s="402">
        <f t="shared" si="3"/>
        <v>0</v>
      </c>
    </row>
    <row r="111" spans="2:7" ht="25.5">
      <c r="B111" s="60" t="s">
        <v>746</v>
      </c>
      <c r="C111" s="73" t="s">
        <v>1143</v>
      </c>
      <c r="D111" s="53">
        <v>1</v>
      </c>
      <c r="E111" s="54" t="s">
        <v>17</v>
      </c>
      <c r="F111" s="401"/>
      <c r="G111" s="402">
        <f t="shared" si="3"/>
        <v>0</v>
      </c>
    </row>
    <row r="112" spans="2:7" ht="25.5">
      <c r="B112" s="60" t="s">
        <v>748</v>
      </c>
      <c r="C112" s="73" t="s">
        <v>1145</v>
      </c>
      <c r="D112" s="53">
        <v>1</v>
      </c>
      <c r="E112" s="54" t="s">
        <v>17</v>
      </c>
      <c r="F112" s="401"/>
      <c r="G112" s="402">
        <f t="shared" si="3"/>
        <v>0</v>
      </c>
    </row>
    <row r="113" spans="2:7" ht="30">
      <c r="B113" s="60" t="s">
        <v>750</v>
      </c>
      <c r="C113" s="429" t="s">
        <v>1146</v>
      </c>
      <c r="D113" s="53">
        <v>1</v>
      </c>
      <c r="E113" s="54" t="s">
        <v>17</v>
      </c>
      <c r="F113" s="401"/>
      <c r="G113" s="402">
        <f t="shared" si="3"/>
        <v>0</v>
      </c>
    </row>
    <row r="114" spans="2:7" ht="45">
      <c r="B114" s="60" t="s">
        <v>752</v>
      </c>
      <c r="C114" s="430" t="s">
        <v>1147</v>
      </c>
      <c r="D114" s="53">
        <v>1</v>
      </c>
      <c r="E114" s="54" t="s">
        <v>17</v>
      </c>
      <c r="F114" s="401"/>
      <c r="G114" s="402">
        <f t="shared" si="3"/>
        <v>0</v>
      </c>
    </row>
    <row r="115" spans="2:7" ht="12.75">
      <c r="B115" s="60"/>
      <c r="C115" s="73"/>
      <c r="D115" s="53"/>
      <c r="E115" s="54"/>
      <c r="F115" s="401"/>
      <c r="G115" s="402"/>
    </row>
    <row r="116" spans="2:7" ht="12.75">
      <c r="B116" s="41">
        <v>8</v>
      </c>
      <c r="C116" s="42" t="s">
        <v>100</v>
      </c>
      <c r="D116" s="43"/>
      <c r="E116" s="43"/>
      <c r="F116" s="399"/>
      <c r="G116" s="400"/>
    </row>
    <row r="117" spans="2:7" ht="12.75">
      <c r="B117" s="13"/>
      <c r="C117" s="20"/>
      <c r="D117" s="53"/>
      <c r="E117" s="38"/>
      <c r="F117" s="395"/>
      <c r="G117" s="396"/>
    </row>
    <row r="118" spans="2:7" ht="25.5">
      <c r="B118" s="13"/>
      <c r="C118" s="69" t="s">
        <v>150</v>
      </c>
      <c r="D118" s="53"/>
      <c r="E118" s="38"/>
      <c r="F118" s="395"/>
      <c r="G118" s="396"/>
    </row>
    <row r="119" spans="2:7" ht="12.75">
      <c r="B119" s="13"/>
      <c r="C119" s="20"/>
      <c r="D119" s="53"/>
      <c r="E119" s="38"/>
      <c r="F119" s="395"/>
      <c r="G119" s="396"/>
    </row>
    <row r="120" spans="2:7" ht="25.5">
      <c r="B120" s="60" t="s">
        <v>65</v>
      </c>
      <c r="C120" s="48" t="s">
        <v>1085</v>
      </c>
      <c r="D120" s="53">
        <v>1</v>
      </c>
      <c r="E120" s="54" t="s">
        <v>17</v>
      </c>
      <c r="F120" s="401"/>
      <c r="G120" s="402">
        <f>D120*F120</f>
        <v>0</v>
      </c>
    </row>
    <row r="121" spans="2:7" ht="25.5">
      <c r="B121" s="60" t="s">
        <v>103</v>
      </c>
      <c r="C121" s="48" t="s">
        <v>1086</v>
      </c>
      <c r="D121" s="53">
        <v>1</v>
      </c>
      <c r="E121" s="54" t="s">
        <v>17</v>
      </c>
      <c r="F121" s="401"/>
      <c r="G121" s="402">
        <f>D121*F121</f>
        <v>0</v>
      </c>
    </row>
    <row r="122" spans="2:7" ht="25.5">
      <c r="B122" s="60" t="s">
        <v>77</v>
      </c>
      <c r="C122" s="48" t="s">
        <v>1087</v>
      </c>
      <c r="D122" s="53">
        <v>2</v>
      </c>
      <c r="E122" s="54" t="s">
        <v>17</v>
      </c>
      <c r="F122" s="401"/>
      <c r="G122" s="402">
        <f>D122*F122</f>
        <v>0</v>
      </c>
    </row>
    <row r="123" spans="2:7" ht="12.75">
      <c r="B123" s="60"/>
      <c r="C123" s="73"/>
      <c r="D123" s="53"/>
      <c r="E123" s="54"/>
      <c r="F123" s="401"/>
      <c r="G123" s="404"/>
    </row>
    <row r="124" spans="2:7" ht="12.75">
      <c r="B124" s="41">
        <v>9</v>
      </c>
      <c r="C124" s="42" t="s">
        <v>154</v>
      </c>
      <c r="D124" s="43"/>
      <c r="E124" s="43"/>
      <c r="F124" s="399"/>
      <c r="G124" s="400"/>
    </row>
    <row r="125" spans="2:7" ht="12.75">
      <c r="B125" s="56"/>
      <c r="C125" s="57"/>
      <c r="D125" s="58"/>
      <c r="E125" s="55"/>
      <c r="F125" s="401"/>
      <c r="G125" s="402"/>
    </row>
    <row r="126" spans="2:7" ht="25.5">
      <c r="B126" s="56" t="s">
        <v>763</v>
      </c>
      <c r="C126" s="57" t="s">
        <v>792</v>
      </c>
      <c r="D126" s="53">
        <v>4</v>
      </c>
      <c r="E126" s="55" t="s">
        <v>37</v>
      </c>
      <c r="F126" s="405"/>
      <c r="G126" s="402">
        <f>D126*F126</f>
        <v>0</v>
      </c>
    </row>
    <row r="127" spans="2:7" ht="12.75">
      <c r="B127" s="56" t="s">
        <v>765</v>
      </c>
      <c r="C127" s="57" t="s">
        <v>796</v>
      </c>
      <c r="D127" s="53">
        <v>2</v>
      </c>
      <c r="E127" s="55" t="s">
        <v>37</v>
      </c>
      <c r="F127" s="405"/>
      <c r="G127" s="402">
        <f>D127*F127</f>
        <v>0</v>
      </c>
    </row>
    <row r="128" spans="2:7" ht="12.75">
      <c r="B128" s="56" t="s">
        <v>766</v>
      </c>
      <c r="C128" s="57" t="s">
        <v>798</v>
      </c>
      <c r="D128" s="53">
        <v>2</v>
      </c>
      <c r="E128" s="55" t="s">
        <v>37</v>
      </c>
      <c r="F128" s="405"/>
      <c r="G128" s="402">
        <f>D128*F128</f>
        <v>0</v>
      </c>
    </row>
    <row r="129" spans="2:7" ht="12.75">
      <c r="B129" s="56"/>
      <c r="C129" s="57"/>
      <c r="D129" s="58"/>
      <c r="E129" s="55"/>
      <c r="F129" s="401"/>
      <c r="G129" s="402"/>
    </row>
    <row r="130" spans="2:7" ht="12.75">
      <c r="B130" s="41">
        <v>10</v>
      </c>
      <c r="C130" s="42" t="s">
        <v>165</v>
      </c>
      <c r="D130" s="43"/>
      <c r="E130" s="43"/>
      <c r="F130" s="399"/>
      <c r="G130" s="400"/>
    </row>
    <row r="131" spans="2:7" ht="38.25">
      <c r="B131" s="60"/>
      <c r="C131" s="70" t="s">
        <v>166</v>
      </c>
      <c r="D131" s="52"/>
      <c r="E131" s="54"/>
      <c r="F131" s="401"/>
      <c r="G131" s="402"/>
    </row>
    <row r="132" spans="2:7" ht="12.75">
      <c r="B132" s="60"/>
      <c r="C132" s="70"/>
      <c r="D132" s="52"/>
      <c r="E132" s="54"/>
      <c r="F132" s="401"/>
      <c r="G132" s="402"/>
    </row>
    <row r="133" spans="2:7" ht="76.5">
      <c r="B133" s="60"/>
      <c r="C133" s="71" t="s">
        <v>92</v>
      </c>
      <c r="D133" s="52"/>
      <c r="E133" s="54"/>
      <c r="F133" s="401"/>
      <c r="G133" s="402"/>
    </row>
    <row r="134" spans="2:7" ht="12.75">
      <c r="B134" s="60"/>
      <c r="C134" s="70"/>
      <c r="D134" s="52"/>
      <c r="E134" s="54"/>
      <c r="F134" s="401"/>
      <c r="G134" s="402"/>
    </row>
    <row r="135" spans="2:7" ht="33.75" customHeight="1">
      <c r="B135" s="13"/>
      <c r="C135" s="15" t="s">
        <v>1088</v>
      </c>
      <c r="D135" s="52"/>
      <c r="E135" s="38"/>
      <c r="F135" s="395"/>
      <c r="G135" s="396"/>
    </row>
    <row r="136" spans="2:7" ht="12.75">
      <c r="B136" s="60"/>
      <c r="C136" s="70"/>
      <c r="D136" s="52"/>
      <c r="E136" s="54"/>
      <c r="F136" s="401"/>
      <c r="G136" s="402"/>
    </row>
    <row r="137" spans="2:7" ht="13.5" thickBot="1">
      <c r="B137" s="13"/>
      <c r="C137" s="74" t="s">
        <v>195</v>
      </c>
      <c r="D137" s="406"/>
      <c r="E137" s="40"/>
      <c r="F137" s="407"/>
      <c r="G137" s="415">
        <f>SUM(G22:G136)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0" fitToWidth="1" horizontalDpi="600" verticalDpi="600" orientation="portrait" paperSize="9" scale="61" r:id="rId1"/>
  <headerFooter alignWithMargins="0">
    <oddFooter xml:space="preserve">&amp;R&amp;8 strana &amp;10&amp;P+1&amp;8 z &amp;10&amp;N+1 </oddFooter>
  </headerFooter>
  <rowBreaks count="1" manualBreakCount="1">
    <brk id="40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75" zoomScaleSheetLayoutView="75" workbookViewId="0" topLeftCell="A1">
      <selection activeCell="B3" sqref="B3"/>
    </sheetView>
  </sheetViews>
  <sheetFormatPr defaultColWidth="9.00390625" defaultRowHeight="12.75"/>
  <cols>
    <col min="1" max="1" width="5.75390625" style="75" customWidth="1"/>
    <col min="2" max="2" width="9.125" style="75" customWidth="1"/>
    <col min="3" max="4" width="14.75390625" style="75" customWidth="1"/>
    <col min="5" max="5" width="55.75390625" style="75" customWidth="1"/>
    <col min="6" max="7" width="6.75390625" style="75" customWidth="1"/>
    <col min="8" max="10" width="10.75390625" style="75" customWidth="1"/>
    <col min="11" max="16384" width="9.125" style="75" customWidth="1"/>
  </cols>
  <sheetData>
    <row r="1" spans="1:10" ht="15.75">
      <c r="A1" s="147" t="s">
        <v>8</v>
      </c>
      <c r="B1" s="148" t="s">
        <v>1064</v>
      </c>
      <c r="C1" s="148"/>
      <c r="D1" s="148"/>
      <c r="E1" s="148"/>
      <c r="F1" s="144"/>
      <c r="G1" s="144"/>
      <c r="H1" s="144"/>
      <c r="I1" s="144"/>
      <c r="J1" s="145"/>
    </row>
    <row r="2" spans="1:10" ht="15.75">
      <c r="A2" s="147" t="s">
        <v>9</v>
      </c>
      <c r="B2" s="148" t="s">
        <v>484</v>
      </c>
      <c r="C2" s="146"/>
      <c r="D2" s="146"/>
      <c r="E2" s="146"/>
      <c r="F2" s="144"/>
      <c r="G2" s="144"/>
      <c r="H2" s="144"/>
      <c r="I2" s="144"/>
      <c r="J2" s="145"/>
    </row>
    <row r="3" spans="1:10" ht="16.5" thickBot="1">
      <c r="A3" s="265"/>
      <c r="B3" s="148" t="s">
        <v>483</v>
      </c>
      <c r="C3" s="146"/>
      <c r="D3" s="146"/>
      <c r="E3" s="146"/>
      <c r="F3" s="144"/>
      <c r="G3" s="144"/>
      <c r="H3" s="144"/>
      <c r="I3" s="144"/>
      <c r="J3" s="145"/>
    </row>
    <row r="4" spans="1:10" ht="30" customHeight="1" thickBot="1">
      <c r="A4" s="76" t="s">
        <v>196</v>
      </c>
      <c r="B4" s="77" t="s">
        <v>197</v>
      </c>
      <c r="C4" s="78" t="s">
        <v>198</v>
      </c>
      <c r="D4" s="79" t="s">
        <v>199</v>
      </c>
      <c r="E4" s="79" t="s">
        <v>200</v>
      </c>
      <c r="F4" s="79" t="s">
        <v>201</v>
      </c>
      <c r="G4" s="79" t="s">
        <v>202</v>
      </c>
      <c r="H4" s="80" t="s">
        <v>203</v>
      </c>
      <c r="I4" s="81" t="s">
        <v>204</v>
      </c>
      <c r="J4" s="82" t="s">
        <v>205</v>
      </c>
    </row>
    <row r="5" spans="3:7" ht="19.5" customHeight="1">
      <c r="C5" s="465" t="s">
        <v>206</v>
      </c>
      <c r="D5" s="465"/>
      <c r="E5" s="465"/>
      <c r="F5" s="465"/>
      <c r="G5" s="465"/>
    </row>
    <row r="6" spans="1:7" ht="19.5" customHeight="1">
      <c r="A6" s="87"/>
      <c r="C6" s="83"/>
      <c r="D6" s="83"/>
      <c r="E6" s="84" t="s">
        <v>1089</v>
      </c>
      <c r="F6" s="83"/>
      <c r="G6" s="83"/>
    </row>
    <row r="7" spans="1:5" ht="30" customHeight="1">
      <c r="A7" s="87"/>
      <c r="C7" s="85"/>
      <c r="D7" s="86"/>
      <c r="E7" s="84" t="s">
        <v>284</v>
      </c>
    </row>
    <row r="8" spans="1:10" ht="24">
      <c r="A8" s="87"/>
      <c r="C8" s="88" t="s">
        <v>1090</v>
      </c>
      <c r="D8" s="89" t="s">
        <v>212</v>
      </c>
      <c r="E8" s="90" t="s">
        <v>213</v>
      </c>
      <c r="F8" s="91" t="s">
        <v>37</v>
      </c>
      <c r="G8" s="91">
        <v>1</v>
      </c>
      <c r="H8" s="413"/>
      <c r="I8" s="413"/>
      <c r="J8" s="92">
        <f>G8*H8+G8*I8</f>
        <v>0</v>
      </c>
    </row>
    <row r="9" spans="1:10" ht="12">
      <c r="A9" s="87"/>
      <c r="C9" s="88" t="s">
        <v>1091</v>
      </c>
      <c r="D9" s="94" t="s">
        <v>223</v>
      </c>
      <c r="E9" s="93" t="s">
        <v>224</v>
      </c>
      <c r="F9" s="91" t="s">
        <v>37</v>
      </c>
      <c r="G9" s="91">
        <v>1</v>
      </c>
      <c r="H9" s="413"/>
      <c r="I9" s="413"/>
      <c r="J9" s="92">
        <f aca="true" t="shared" si="0" ref="J9:J72">G9*H9+G9*I9</f>
        <v>0</v>
      </c>
    </row>
    <row r="10" spans="1:10" ht="12">
      <c r="A10" s="87"/>
      <c r="C10" s="99"/>
      <c r="D10" s="100"/>
      <c r="E10" s="101"/>
      <c r="F10" s="108"/>
      <c r="G10" s="108"/>
      <c r="H10" s="413"/>
      <c r="I10" s="413"/>
      <c r="J10" s="92"/>
    </row>
    <row r="11" spans="1:10" ht="30" customHeight="1">
      <c r="A11" s="87"/>
      <c r="C11" s="85"/>
      <c r="D11" s="86"/>
      <c r="E11" s="107" t="s">
        <v>292</v>
      </c>
      <c r="H11" s="413"/>
      <c r="I11" s="413"/>
      <c r="J11" s="92"/>
    </row>
    <row r="12" spans="1:10" ht="36">
      <c r="A12" s="87"/>
      <c r="C12" s="99" t="s">
        <v>1092</v>
      </c>
      <c r="D12" s="100" t="s">
        <v>243</v>
      </c>
      <c r="E12" s="101" t="s">
        <v>244</v>
      </c>
      <c r="F12" s="102" t="s">
        <v>37</v>
      </c>
      <c r="G12" s="102">
        <v>1</v>
      </c>
      <c r="H12" s="413"/>
      <c r="I12" s="413"/>
      <c r="J12" s="92">
        <f t="shared" si="0"/>
        <v>0</v>
      </c>
    </row>
    <row r="13" spans="1:10" ht="12">
      <c r="A13" s="87"/>
      <c r="C13" s="99"/>
      <c r="D13" s="97" t="s">
        <v>246</v>
      </c>
      <c r="E13" s="101" t="s">
        <v>247</v>
      </c>
      <c r="F13" s="102" t="s">
        <v>37</v>
      </c>
      <c r="G13" s="103">
        <v>1</v>
      </c>
      <c r="H13" s="413"/>
      <c r="I13" s="413"/>
      <c r="J13" s="92">
        <f t="shared" si="0"/>
        <v>0</v>
      </c>
    </row>
    <row r="14" spans="1:10" ht="36">
      <c r="A14" s="87"/>
      <c r="C14" s="99" t="s">
        <v>1093</v>
      </c>
      <c r="D14" s="100" t="s">
        <v>271</v>
      </c>
      <c r="E14" s="101" t="s">
        <v>272</v>
      </c>
      <c r="F14" s="102"/>
      <c r="G14" s="103"/>
      <c r="H14" s="413"/>
      <c r="I14" s="413"/>
      <c r="J14" s="92">
        <f t="shared" si="0"/>
        <v>0</v>
      </c>
    </row>
    <row r="15" spans="1:12" ht="25.5">
      <c r="A15" s="87"/>
      <c r="C15" s="99" t="s">
        <v>1094</v>
      </c>
      <c r="D15" s="100" t="s">
        <v>250</v>
      </c>
      <c r="E15" s="90" t="s">
        <v>367</v>
      </c>
      <c r="F15" s="108" t="s">
        <v>37</v>
      </c>
      <c r="G15" s="108">
        <v>1</v>
      </c>
      <c r="H15" s="413"/>
      <c r="I15" s="413"/>
      <c r="J15" s="92">
        <f t="shared" si="0"/>
        <v>0</v>
      </c>
      <c r="L15" s="92"/>
    </row>
    <row r="16" spans="1:10" ht="19.5" customHeight="1">
      <c r="A16" s="87"/>
      <c r="C16" s="83"/>
      <c r="D16" s="83"/>
      <c r="E16" s="84"/>
      <c r="F16" s="83"/>
      <c r="G16" s="83"/>
      <c r="H16" s="413"/>
      <c r="I16" s="413"/>
      <c r="J16" s="92"/>
    </row>
    <row r="17" spans="1:10" ht="30" customHeight="1">
      <c r="A17" s="87"/>
      <c r="C17" s="85"/>
      <c r="D17" s="86"/>
      <c r="E17" s="107"/>
      <c r="H17" s="413"/>
      <c r="I17" s="413"/>
      <c r="J17" s="92"/>
    </row>
    <row r="18" spans="1:10" ht="19.5" customHeight="1">
      <c r="A18" s="87"/>
      <c r="C18" s="83"/>
      <c r="D18" s="83"/>
      <c r="E18" s="84" t="s">
        <v>1095</v>
      </c>
      <c r="F18" s="83"/>
      <c r="G18" s="83"/>
      <c r="H18" s="413"/>
      <c r="I18" s="413"/>
      <c r="J18" s="92"/>
    </row>
    <row r="19" spans="1:10" ht="30" customHeight="1">
      <c r="A19" s="87"/>
      <c r="C19" s="85"/>
      <c r="D19" s="86"/>
      <c r="E19" s="84" t="s">
        <v>284</v>
      </c>
      <c r="H19" s="413"/>
      <c r="I19" s="413"/>
      <c r="J19" s="92"/>
    </row>
    <row r="20" spans="1:10" ht="24">
      <c r="A20" s="87"/>
      <c r="C20" s="88" t="s">
        <v>1096</v>
      </c>
      <c r="D20" s="89" t="s">
        <v>212</v>
      </c>
      <c r="E20" s="90" t="s">
        <v>213</v>
      </c>
      <c r="F20" s="91" t="s">
        <v>37</v>
      </c>
      <c r="G20" s="91">
        <v>1</v>
      </c>
      <c r="H20" s="413"/>
      <c r="I20" s="413"/>
      <c r="J20" s="92">
        <f t="shared" si="0"/>
        <v>0</v>
      </c>
    </row>
    <row r="21" spans="1:10" ht="12">
      <c r="A21" s="87"/>
      <c r="C21" s="88" t="s">
        <v>1097</v>
      </c>
      <c r="D21" s="94" t="s">
        <v>223</v>
      </c>
      <c r="E21" s="93" t="s">
        <v>224</v>
      </c>
      <c r="F21" s="91" t="s">
        <v>37</v>
      </c>
      <c r="G21" s="91">
        <v>1</v>
      </c>
      <c r="H21" s="413"/>
      <c r="I21" s="413"/>
      <c r="J21" s="92">
        <f t="shared" si="0"/>
        <v>0</v>
      </c>
    </row>
    <row r="22" spans="1:10" ht="12">
      <c r="A22" s="87"/>
      <c r="C22" s="99"/>
      <c r="D22" s="100"/>
      <c r="E22" s="101"/>
      <c r="F22" s="108"/>
      <c r="G22" s="108"/>
      <c r="H22" s="413"/>
      <c r="I22" s="413"/>
      <c r="J22" s="92"/>
    </row>
    <row r="23" spans="1:10" ht="30" customHeight="1">
      <c r="A23" s="87"/>
      <c r="C23" s="85"/>
      <c r="D23" s="86"/>
      <c r="E23" s="107" t="s">
        <v>292</v>
      </c>
      <c r="H23" s="413"/>
      <c r="I23" s="413"/>
      <c r="J23" s="92"/>
    </row>
    <row r="24" spans="1:10" ht="36">
      <c r="A24" s="87"/>
      <c r="C24" s="99" t="s">
        <v>1098</v>
      </c>
      <c r="D24" s="100" t="s">
        <v>243</v>
      </c>
      <c r="E24" s="101" t="s">
        <v>244</v>
      </c>
      <c r="F24" s="102" t="s">
        <v>37</v>
      </c>
      <c r="G24" s="102">
        <v>1</v>
      </c>
      <c r="H24" s="413"/>
      <c r="I24" s="413"/>
      <c r="J24" s="92">
        <f t="shared" si="0"/>
        <v>0</v>
      </c>
    </row>
    <row r="25" spans="1:10" ht="12">
      <c r="A25" s="87"/>
      <c r="C25" s="99"/>
      <c r="D25" s="97" t="s">
        <v>246</v>
      </c>
      <c r="E25" s="101" t="s">
        <v>247</v>
      </c>
      <c r="F25" s="102" t="s">
        <v>37</v>
      </c>
      <c r="G25" s="103">
        <v>1</v>
      </c>
      <c r="H25" s="413"/>
      <c r="I25" s="413"/>
      <c r="J25" s="92">
        <f t="shared" si="0"/>
        <v>0</v>
      </c>
    </row>
    <row r="26" spans="1:10" ht="36">
      <c r="A26" s="87"/>
      <c r="C26" s="99" t="s">
        <v>1099</v>
      </c>
      <c r="D26" s="100" t="s">
        <v>271</v>
      </c>
      <c r="E26" s="101" t="s">
        <v>272</v>
      </c>
      <c r="F26" s="102"/>
      <c r="G26" s="103"/>
      <c r="H26" s="413"/>
      <c r="I26" s="413"/>
      <c r="J26" s="92">
        <f t="shared" si="0"/>
        <v>0</v>
      </c>
    </row>
    <row r="27" spans="1:10" ht="25.5">
      <c r="A27" s="87"/>
      <c r="C27" s="99" t="s">
        <v>1100</v>
      </c>
      <c r="D27" s="100" t="s">
        <v>250</v>
      </c>
      <c r="E27" s="90" t="s">
        <v>367</v>
      </c>
      <c r="F27" s="108" t="s">
        <v>37</v>
      </c>
      <c r="G27" s="108">
        <v>1</v>
      </c>
      <c r="H27" s="413"/>
      <c r="I27" s="413"/>
      <c r="J27" s="92">
        <f t="shared" si="0"/>
        <v>0</v>
      </c>
    </row>
    <row r="28" spans="1:10" ht="12">
      <c r="A28" s="87"/>
      <c r="C28" s="117"/>
      <c r="D28" s="100"/>
      <c r="E28" s="101"/>
      <c r="F28" s="102"/>
      <c r="G28" s="102"/>
      <c r="H28" s="413"/>
      <c r="I28" s="413"/>
      <c r="J28" s="92"/>
    </row>
    <row r="29" spans="1:10" ht="30" customHeight="1">
      <c r="A29" s="87"/>
      <c r="C29" s="85"/>
      <c r="D29" s="86"/>
      <c r="E29" s="107"/>
      <c r="H29" s="413"/>
      <c r="I29" s="413"/>
      <c r="J29" s="92"/>
    </row>
    <row r="30" spans="1:10" ht="12">
      <c r="A30" s="87"/>
      <c r="C30" s="99"/>
      <c r="D30" s="125"/>
      <c r="E30" s="101"/>
      <c r="F30" s="102"/>
      <c r="G30" s="102"/>
      <c r="H30" s="413"/>
      <c r="I30" s="413"/>
      <c r="J30" s="92"/>
    </row>
    <row r="31" spans="1:10" ht="19.5" customHeight="1">
      <c r="A31" s="87"/>
      <c r="D31" s="118"/>
      <c r="E31" s="119" t="s">
        <v>1101</v>
      </c>
      <c r="H31" s="413"/>
      <c r="I31" s="413"/>
      <c r="J31" s="92"/>
    </row>
    <row r="32" spans="1:10" ht="60">
      <c r="A32" s="87"/>
      <c r="C32" s="99"/>
      <c r="D32" s="120" t="s">
        <v>411</v>
      </c>
      <c r="E32" s="121" t="s">
        <v>422</v>
      </c>
      <c r="F32" s="122" t="s">
        <v>37</v>
      </c>
      <c r="G32" s="122">
        <v>1</v>
      </c>
      <c r="H32" s="413"/>
      <c r="I32" s="413"/>
      <c r="J32" s="92">
        <f t="shared" si="0"/>
        <v>0</v>
      </c>
    </row>
    <row r="33" spans="1:10" ht="72">
      <c r="A33" s="87"/>
      <c r="C33" s="99"/>
      <c r="D33" s="120" t="s">
        <v>413</v>
      </c>
      <c r="E33" s="121" t="s">
        <v>414</v>
      </c>
      <c r="F33" s="122" t="s">
        <v>37</v>
      </c>
      <c r="G33" s="122">
        <v>1</v>
      </c>
      <c r="H33" s="413"/>
      <c r="I33" s="413"/>
      <c r="J33" s="92">
        <f t="shared" si="0"/>
        <v>0</v>
      </c>
    </row>
    <row r="34" spans="1:10" ht="12">
      <c r="A34" s="87"/>
      <c r="C34" s="99"/>
      <c r="D34" s="123" t="s">
        <v>415</v>
      </c>
      <c r="E34" s="124" t="s">
        <v>416</v>
      </c>
      <c r="F34" s="122" t="s">
        <v>37</v>
      </c>
      <c r="G34" s="122">
        <v>1</v>
      </c>
      <c r="H34" s="413"/>
      <c r="I34" s="413"/>
      <c r="J34" s="92">
        <f t="shared" si="0"/>
        <v>0</v>
      </c>
    </row>
    <row r="35" spans="1:10" ht="12">
      <c r="A35" s="87"/>
      <c r="C35" s="99"/>
      <c r="D35" s="125"/>
      <c r="E35" s="113" t="s">
        <v>417</v>
      </c>
      <c r="F35" s="102" t="s">
        <v>37</v>
      </c>
      <c r="G35" s="102">
        <v>1</v>
      </c>
      <c r="H35" s="413"/>
      <c r="I35" s="413"/>
      <c r="J35" s="92">
        <f t="shared" si="0"/>
        <v>0</v>
      </c>
    </row>
    <row r="36" spans="1:10" ht="12">
      <c r="A36" s="87"/>
      <c r="C36" s="99"/>
      <c r="D36" s="125"/>
      <c r="E36" s="101"/>
      <c r="F36" s="102"/>
      <c r="G36" s="102"/>
      <c r="H36" s="413"/>
      <c r="I36" s="413"/>
      <c r="J36" s="92"/>
    </row>
    <row r="37" spans="1:10" ht="19.5" customHeight="1">
      <c r="A37" s="87"/>
      <c r="D37" s="118"/>
      <c r="E37" s="119" t="s">
        <v>1102</v>
      </c>
      <c r="H37" s="413"/>
      <c r="I37" s="413"/>
      <c r="J37" s="92"/>
    </row>
    <row r="38" spans="1:10" ht="60">
      <c r="A38" s="87"/>
      <c r="C38" s="99"/>
      <c r="D38" s="120" t="s">
        <v>411</v>
      </c>
      <c r="E38" s="121" t="s">
        <v>422</v>
      </c>
      <c r="F38" s="122" t="s">
        <v>37</v>
      </c>
      <c r="G38" s="122">
        <v>1</v>
      </c>
      <c r="H38" s="413"/>
      <c r="I38" s="413"/>
      <c r="J38" s="92">
        <f t="shared" si="0"/>
        <v>0</v>
      </c>
    </row>
    <row r="39" spans="1:10" ht="72">
      <c r="A39" s="87"/>
      <c r="C39" s="99"/>
      <c r="D39" s="120" t="s">
        <v>413</v>
      </c>
      <c r="E39" s="121" t="s">
        <v>414</v>
      </c>
      <c r="F39" s="122" t="s">
        <v>37</v>
      </c>
      <c r="G39" s="122">
        <v>1</v>
      </c>
      <c r="H39" s="413"/>
      <c r="I39" s="413"/>
      <c r="J39" s="92">
        <f t="shared" si="0"/>
        <v>0</v>
      </c>
    </row>
    <row r="40" spans="1:10" ht="12">
      <c r="A40" s="87"/>
      <c r="C40" s="99"/>
      <c r="D40" s="123" t="s">
        <v>415</v>
      </c>
      <c r="E40" s="124" t="s">
        <v>416</v>
      </c>
      <c r="F40" s="122" t="s">
        <v>37</v>
      </c>
      <c r="G40" s="122">
        <v>1</v>
      </c>
      <c r="H40" s="413"/>
      <c r="I40" s="413"/>
      <c r="J40" s="92">
        <f t="shared" si="0"/>
        <v>0</v>
      </c>
    </row>
    <row r="41" spans="1:10" ht="12">
      <c r="A41" s="87"/>
      <c r="C41" s="99"/>
      <c r="D41" s="125"/>
      <c r="E41" s="113" t="s">
        <v>417</v>
      </c>
      <c r="F41" s="102" t="s">
        <v>37</v>
      </c>
      <c r="G41" s="102">
        <v>1</v>
      </c>
      <c r="H41" s="413"/>
      <c r="I41" s="413"/>
      <c r="J41" s="92">
        <f t="shared" si="0"/>
        <v>0</v>
      </c>
    </row>
    <row r="42" spans="1:10" ht="12">
      <c r="A42" s="87"/>
      <c r="C42" s="99"/>
      <c r="D42" s="125"/>
      <c r="E42" s="101"/>
      <c r="F42" s="102"/>
      <c r="G42" s="102"/>
      <c r="H42" s="413"/>
      <c r="I42" s="413"/>
      <c r="J42" s="92"/>
    </row>
    <row r="43" spans="1:10" ht="12">
      <c r="A43" s="87"/>
      <c r="C43" s="99"/>
      <c r="D43" s="126"/>
      <c r="F43" s="102"/>
      <c r="G43" s="102"/>
      <c r="H43" s="413"/>
      <c r="I43" s="413"/>
      <c r="J43" s="92"/>
    </row>
    <row r="44" spans="1:10" ht="19.5" customHeight="1">
      <c r="A44" s="87"/>
      <c r="C44" s="127"/>
      <c r="E44" s="128" t="s">
        <v>425</v>
      </c>
      <c r="H44" s="413"/>
      <c r="I44" s="413"/>
      <c r="J44" s="92"/>
    </row>
    <row r="45" spans="1:10" ht="12">
      <c r="A45" s="87"/>
      <c r="E45" s="131"/>
      <c r="H45" s="413"/>
      <c r="I45" s="413"/>
      <c r="J45" s="92"/>
    </row>
    <row r="46" spans="1:10" ht="96">
      <c r="A46" s="87"/>
      <c r="C46" s="99"/>
      <c r="D46" s="87" t="s">
        <v>1103</v>
      </c>
      <c r="E46" s="117" t="s">
        <v>438</v>
      </c>
      <c r="F46" s="102" t="s">
        <v>37</v>
      </c>
      <c r="G46" s="102">
        <v>1</v>
      </c>
      <c r="H46" s="413"/>
      <c r="I46" s="413"/>
      <c r="J46" s="92">
        <f t="shared" si="0"/>
        <v>0</v>
      </c>
    </row>
    <row r="47" spans="1:10" ht="96">
      <c r="A47" s="87"/>
      <c r="C47" s="99"/>
      <c r="D47" s="87"/>
      <c r="E47" s="129" t="s">
        <v>428</v>
      </c>
      <c r="F47" s="102" t="s">
        <v>17</v>
      </c>
      <c r="G47" s="102">
        <v>1</v>
      </c>
      <c r="H47" s="413"/>
      <c r="I47" s="413"/>
      <c r="J47" s="92">
        <f t="shared" si="0"/>
        <v>0</v>
      </c>
    </row>
    <row r="48" spans="1:10" ht="48" customHeight="1">
      <c r="A48" s="87"/>
      <c r="C48" s="99" t="s">
        <v>1104</v>
      </c>
      <c r="D48" s="87"/>
      <c r="E48" s="129" t="s">
        <v>448</v>
      </c>
      <c r="F48" s="102" t="s">
        <v>17</v>
      </c>
      <c r="G48" s="102">
        <v>1</v>
      </c>
      <c r="H48" s="413"/>
      <c r="I48" s="413"/>
      <c r="J48" s="92">
        <f t="shared" si="0"/>
        <v>0</v>
      </c>
    </row>
    <row r="49" spans="1:10" ht="24" customHeight="1">
      <c r="A49" s="87"/>
      <c r="E49" s="129" t="s">
        <v>435</v>
      </c>
      <c r="F49" s="102" t="s">
        <v>17</v>
      </c>
      <c r="G49" s="102">
        <v>1</v>
      </c>
      <c r="H49" s="413"/>
      <c r="I49" s="413"/>
      <c r="J49" s="92">
        <f t="shared" si="0"/>
        <v>0</v>
      </c>
    </row>
    <row r="50" spans="1:10" ht="12">
      <c r="A50" s="87"/>
      <c r="E50" s="130" t="s">
        <v>436</v>
      </c>
      <c r="F50" s="102" t="s">
        <v>37</v>
      </c>
      <c r="G50" s="102">
        <v>1</v>
      </c>
      <c r="H50" s="413"/>
      <c r="I50" s="413"/>
      <c r="J50" s="92">
        <f t="shared" si="0"/>
        <v>0</v>
      </c>
    </row>
    <row r="51" spans="1:10" ht="12">
      <c r="A51" s="87"/>
      <c r="E51" s="131"/>
      <c r="H51" s="413"/>
      <c r="I51" s="413"/>
      <c r="J51" s="92"/>
    </row>
    <row r="52" spans="1:10" ht="96">
      <c r="A52" s="87"/>
      <c r="C52" s="99"/>
      <c r="D52" s="87" t="s">
        <v>1105</v>
      </c>
      <c r="E52" s="117" t="s">
        <v>438</v>
      </c>
      <c r="F52" s="102" t="s">
        <v>37</v>
      </c>
      <c r="G52" s="102">
        <v>1</v>
      </c>
      <c r="H52" s="413"/>
      <c r="I52" s="413"/>
      <c r="J52" s="92">
        <f t="shared" si="0"/>
        <v>0</v>
      </c>
    </row>
    <row r="53" spans="1:10" ht="96">
      <c r="A53" s="87"/>
      <c r="C53" s="99"/>
      <c r="D53" s="87"/>
      <c r="E53" s="129" t="s">
        <v>428</v>
      </c>
      <c r="F53" s="102" t="s">
        <v>17</v>
      </c>
      <c r="G53" s="102">
        <v>1</v>
      </c>
      <c r="H53" s="413"/>
      <c r="I53" s="413"/>
      <c r="J53" s="92">
        <f t="shared" si="0"/>
        <v>0</v>
      </c>
    </row>
    <row r="54" spans="1:10" ht="48" customHeight="1">
      <c r="A54" s="87"/>
      <c r="C54" s="99" t="s">
        <v>1106</v>
      </c>
      <c r="D54" s="87"/>
      <c r="E54" s="129" t="s">
        <v>448</v>
      </c>
      <c r="F54" s="102" t="s">
        <v>17</v>
      </c>
      <c r="G54" s="102">
        <v>1</v>
      </c>
      <c r="H54" s="413"/>
      <c r="I54" s="413"/>
      <c r="J54" s="92">
        <f t="shared" si="0"/>
        <v>0</v>
      </c>
    </row>
    <row r="55" spans="1:10" ht="24" customHeight="1">
      <c r="A55" s="87"/>
      <c r="C55" s="99"/>
      <c r="D55" s="87"/>
      <c r="E55" s="129" t="s">
        <v>435</v>
      </c>
      <c r="F55" s="102" t="s">
        <v>17</v>
      </c>
      <c r="G55" s="102">
        <v>1</v>
      </c>
      <c r="H55" s="413"/>
      <c r="I55" s="413"/>
      <c r="J55" s="92">
        <f t="shared" si="0"/>
        <v>0</v>
      </c>
    </row>
    <row r="56" spans="1:10" ht="12" customHeight="1">
      <c r="A56" s="87"/>
      <c r="C56" s="99"/>
      <c r="D56" s="87"/>
      <c r="E56" s="130" t="s">
        <v>436</v>
      </c>
      <c r="F56" s="102" t="s">
        <v>37</v>
      </c>
      <c r="G56" s="102">
        <v>1</v>
      </c>
      <c r="H56" s="413"/>
      <c r="I56" s="413"/>
      <c r="J56" s="92">
        <f t="shared" si="0"/>
        <v>0</v>
      </c>
    </row>
    <row r="57" spans="1:10" ht="12">
      <c r="A57" s="87"/>
      <c r="E57" s="131"/>
      <c r="H57" s="413"/>
      <c r="I57" s="413"/>
      <c r="J57" s="92"/>
    </row>
    <row r="58" spans="1:10" ht="12">
      <c r="A58" s="87"/>
      <c r="E58" s="131"/>
      <c r="H58" s="413"/>
      <c r="I58" s="413"/>
      <c r="J58" s="92"/>
    </row>
    <row r="59" spans="1:10" ht="19.5" customHeight="1">
      <c r="A59" s="87"/>
      <c r="C59" s="119"/>
      <c r="E59" s="83" t="s">
        <v>453</v>
      </c>
      <c r="H59" s="413"/>
      <c r="I59" s="413"/>
      <c r="J59" s="92"/>
    </row>
    <row r="60" spans="1:10" ht="12" customHeight="1">
      <c r="A60" s="87"/>
      <c r="C60" s="99"/>
      <c r="D60" s="132"/>
      <c r="E60" s="133"/>
      <c r="F60" s="102"/>
      <c r="G60" s="102"/>
      <c r="H60" s="413"/>
      <c r="I60" s="413"/>
      <c r="J60" s="92"/>
    </row>
    <row r="61" spans="1:10" ht="12" customHeight="1">
      <c r="A61" s="87"/>
      <c r="C61" s="99"/>
      <c r="D61" s="132"/>
      <c r="E61" s="117" t="s">
        <v>454</v>
      </c>
      <c r="F61" s="102" t="s">
        <v>30</v>
      </c>
      <c r="G61" s="102">
        <v>20</v>
      </c>
      <c r="H61" s="413"/>
      <c r="I61" s="413"/>
      <c r="J61" s="92">
        <f t="shared" si="0"/>
        <v>0</v>
      </c>
    </row>
    <row r="62" spans="1:10" ht="12">
      <c r="A62" s="87"/>
      <c r="C62" s="99"/>
      <c r="D62" s="132"/>
      <c r="E62" s="117" t="s">
        <v>455</v>
      </c>
      <c r="F62" s="102" t="s">
        <v>30</v>
      </c>
      <c r="G62" s="102">
        <v>20</v>
      </c>
      <c r="H62" s="413"/>
      <c r="I62" s="413"/>
      <c r="J62" s="92">
        <f t="shared" si="0"/>
        <v>0</v>
      </c>
    </row>
    <row r="63" spans="1:10" ht="12">
      <c r="A63" s="87"/>
      <c r="C63" s="99"/>
      <c r="D63" s="132"/>
      <c r="E63" s="117" t="s">
        <v>456</v>
      </c>
      <c r="F63" s="102" t="s">
        <v>30</v>
      </c>
      <c r="G63" s="102">
        <v>30</v>
      </c>
      <c r="H63" s="413"/>
      <c r="I63" s="413"/>
      <c r="J63" s="92">
        <f t="shared" si="0"/>
        <v>0</v>
      </c>
    </row>
    <row r="64" spans="1:10" ht="12">
      <c r="A64" s="87"/>
      <c r="C64" s="99"/>
      <c r="D64" s="132"/>
      <c r="E64" s="117" t="s">
        <v>1107</v>
      </c>
      <c r="F64" s="102" t="s">
        <v>30</v>
      </c>
      <c r="G64" s="102">
        <v>30</v>
      </c>
      <c r="H64" s="413"/>
      <c r="I64" s="413"/>
      <c r="J64" s="92">
        <f t="shared" si="0"/>
        <v>0</v>
      </c>
    </row>
    <row r="65" spans="1:10" ht="12">
      <c r="A65" s="87"/>
      <c r="C65" s="99"/>
      <c r="D65" s="132"/>
      <c r="E65" s="117" t="s">
        <v>457</v>
      </c>
      <c r="F65" s="102" t="s">
        <v>30</v>
      </c>
      <c r="G65" s="102">
        <v>20</v>
      </c>
      <c r="H65" s="413"/>
      <c r="I65" s="413"/>
      <c r="J65" s="92">
        <f t="shared" si="0"/>
        <v>0</v>
      </c>
    </row>
    <row r="66" spans="1:10" ht="12">
      <c r="A66" s="87"/>
      <c r="C66" s="99"/>
      <c r="D66" s="90"/>
      <c r="E66" s="90" t="s">
        <v>458</v>
      </c>
      <c r="F66" s="102" t="s">
        <v>30</v>
      </c>
      <c r="G66" s="102">
        <v>10</v>
      </c>
      <c r="H66" s="413"/>
      <c r="I66" s="413"/>
      <c r="J66" s="92">
        <f t="shared" si="0"/>
        <v>0</v>
      </c>
    </row>
    <row r="67" spans="1:10" ht="24">
      <c r="A67" s="87"/>
      <c r="C67" s="117"/>
      <c r="D67" s="90"/>
      <c r="E67" s="90" t="s">
        <v>459</v>
      </c>
      <c r="F67" s="102" t="s">
        <v>30</v>
      </c>
      <c r="G67" s="102">
        <v>20</v>
      </c>
      <c r="H67" s="413"/>
      <c r="I67" s="413"/>
      <c r="J67" s="92">
        <f t="shared" si="0"/>
        <v>0</v>
      </c>
    </row>
    <row r="68" spans="1:10" ht="24">
      <c r="A68" s="87"/>
      <c r="C68" s="117"/>
      <c r="D68" s="90"/>
      <c r="E68" s="90" t="s">
        <v>460</v>
      </c>
      <c r="F68" s="102" t="s">
        <v>30</v>
      </c>
      <c r="G68" s="102">
        <v>20</v>
      </c>
      <c r="H68" s="413"/>
      <c r="I68" s="413"/>
      <c r="J68" s="92">
        <f t="shared" si="0"/>
        <v>0</v>
      </c>
    </row>
    <row r="69" spans="1:10" ht="12" customHeight="1">
      <c r="A69" s="87"/>
      <c r="C69" s="99"/>
      <c r="D69" s="90"/>
      <c r="E69" s="90" t="s">
        <v>461</v>
      </c>
      <c r="F69" s="102" t="s">
        <v>30</v>
      </c>
      <c r="G69" s="102">
        <v>20</v>
      </c>
      <c r="H69" s="413"/>
      <c r="I69" s="413"/>
      <c r="J69" s="92">
        <f t="shared" si="0"/>
        <v>0</v>
      </c>
    </row>
    <row r="70" spans="1:10" ht="24">
      <c r="A70" s="87"/>
      <c r="C70" s="117"/>
      <c r="D70" s="117"/>
      <c r="E70" s="90" t="s">
        <v>462</v>
      </c>
      <c r="F70" s="102" t="s">
        <v>30</v>
      </c>
      <c r="G70" s="102">
        <v>20</v>
      </c>
      <c r="H70" s="413"/>
      <c r="I70" s="413"/>
      <c r="J70" s="92">
        <f t="shared" si="0"/>
        <v>0</v>
      </c>
    </row>
    <row r="71" spans="1:10" ht="24">
      <c r="A71" s="87"/>
      <c r="C71" s="117"/>
      <c r="D71" s="90"/>
      <c r="E71" s="117" t="s">
        <v>463</v>
      </c>
      <c r="F71" s="102" t="s">
        <v>30</v>
      </c>
      <c r="G71" s="102">
        <v>20</v>
      </c>
      <c r="H71" s="413"/>
      <c r="I71" s="413"/>
      <c r="J71" s="92">
        <f t="shared" si="0"/>
        <v>0</v>
      </c>
    </row>
    <row r="72" spans="1:10" ht="12">
      <c r="A72" s="87"/>
      <c r="D72" s="90"/>
      <c r="E72" s="117" t="s">
        <v>466</v>
      </c>
      <c r="F72" s="102" t="s">
        <v>37</v>
      </c>
      <c r="G72" s="102">
        <v>20</v>
      </c>
      <c r="H72" s="413"/>
      <c r="I72" s="413"/>
      <c r="J72" s="92">
        <f t="shared" si="0"/>
        <v>0</v>
      </c>
    </row>
    <row r="73" spans="1:10" ht="12">
      <c r="A73" s="87"/>
      <c r="D73" s="90"/>
      <c r="E73" s="410" t="s">
        <v>1001</v>
      </c>
      <c r="F73" s="102" t="s">
        <v>17</v>
      </c>
      <c r="G73" s="102">
        <v>2</v>
      </c>
      <c r="H73" s="413"/>
      <c r="I73" s="413"/>
      <c r="J73" s="92">
        <f aca="true" t="shared" si="1" ref="J73:J88">G73*H73+G73*I73</f>
        <v>0</v>
      </c>
    </row>
    <row r="74" spans="1:10" ht="12">
      <c r="A74" s="87"/>
      <c r="D74" s="90"/>
      <c r="E74" s="410" t="s">
        <v>1002</v>
      </c>
      <c r="F74" s="102"/>
      <c r="G74" s="102"/>
      <c r="H74" s="413"/>
      <c r="I74" s="413"/>
      <c r="J74" s="92">
        <f t="shared" si="1"/>
        <v>0</v>
      </c>
    </row>
    <row r="75" spans="1:10" ht="12">
      <c r="A75" s="87"/>
      <c r="D75" s="90"/>
      <c r="E75" s="410" t="s">
        <v>1003</v>
      </c>
      <c r="F75" s="102" t="s">
        <v>17</v>
      </c>
      <c r="G75" s="102">
        <v>2</v>
      </c>
      <c r="H75" s="413"/>
      <c r="I75" s="413"/>
      <c r="J75" s="92">
        <f t="shared" si="1"/>
        <v>0</v>
      </c>
    </row>
    <row r="76" spans="1:10" ht="12">
      <c r="A76" s="87"/>
      <c r="D76" s="90"/>
      <c r="E76" s="411" t="s">
        <v>1037</v>
      </c>
      <c r="F76" s="102" t="s">
        <v>17</v>
      </c>
      <c r="G76" s="102">
        <v>2</v>
      </c>
      <c r="H76" s="413"/>
      <c r="I76" s="413"/>
      <c r="J76" s="92">
        <f t="shared" si="1"/>
        <v>0</v>
      </c>
    </row>
    <row r="77" spans="1:10" ht="12.75">
      <c r="A77" s="87"/>
      <c r="D77" s="90"/>
      <c r="E77" s="412" t="s">
        <v>1039</v>
      </c>
      <c r="F77" s="102" t="s">
        <v>17</v>
      </c>
      <c r="G77" s="102">
        <v>2</v>
      </c>
      <c r="H77" s="413"/>
      <c r="I77" s="413"/>
      <c r="J77" s="92">
        <f t="shared" si="1"/>
        <v>0</v>
      </c>
    </row>
    <row r="78" spans="1:10" ht="12">
      <c r="A78" s="87"/>
      <c r="D78" s="90"/>
      <c r="E78" s="117"/>
      <c r="F78" s="102"/>
      <c r="G78" s="102"/>
      <c r="H78" s="413"/>
      <c r="I78" s="413"/>
      <c r="J78" s="92"/>
    </row>
    <row r="79" spans="1:10" ht="19.5" customHeight="1">
      <c r="A79" s="87"/>
      <c r="C79" s="119"/>
      <c r="E79" s="83" t="s">
        <v>467</v>
      </c>
      <c r="H79" s="413"/>
      <c r="I79" s="413"/>
      <c r="J79" s="92"/>
    </row>
    <row r="80" spans="1:10" ht="12">
      <c r="A80" s="87"/>
      <c r="E80" s="87" t="s">
        <v>468</v>
      </c>
      <c r="F80" s="102" t="s">
        <v>17</v>
      </c>
      <c r="G80" s="102">
        <v>1</v>
      </c>
      <c r="H80" s="413"/>
      <c r="I80" s="413"/>
      <c r="J80" s="92">
        <f t="shared" si="1"/>
        <v>0</v>
      </c>
    </row>
    <row r="81" spans="1:10" ht="12">
      <c r="A81" s="87"/>
      <c r="E81" s="87" t="s">
        <v>469</v>
      </c>
      <c r="F81" s="102" t="s">
        <v>17</v>
      </c>
      <c r="G81" s="102">
        <v>1</v>
      </c>
      <c r="H81" s="413"/>
      <c r="I81" s="413"/>
      <c r="J81" s="92">
        <f t="shared" si="1"/>
        <v>0</v>
      </c>
    </row>
    <row r="82" spans="1:10" ht="12">
      <c r="A82" s="87"/>
      <c r="E82" s="87" t="s">
        <v>470</v>
      </c>
      <c r="F82" s="102" t="s">
        <v>17</v>
      </c>
      <c r="G82" s="102">
        <v>1</v>
      </c>
      <c r="H82" s="413"/>
      <c r="I82" s="413"/>
      <c r="J82" s="92">
        <f t="shared" si="1"/>
        <v>0</v>
      </c>
    </row>
    <row r="83" spans="1:10" ht="12">
      <c r="A83" s="87"/>
      <c r="E83" s="87" t="s">
        <v>471</v>
      </c>
      <c r="F83" s="102" t="s">
        <v>17</v>
      </c>
      <c r="G83" s="102">
        <v>1</v>
      </c>
      <c r="H83" s="413"/>
      <c r="I83" s="413"/>
      <c r="J83" s="92">
        <f t="shared" si="1"/>
        <v>0</v>
      </c>
    </row>
    <row r="84" spans="1:10" ht="12">
      <c r="A84" s="87"/>
      <c r="E84" s="87" t="s">
        <v>472</v>
      </c>
      <c r="F84" s="102" t="s">
        <v>17</v>
      </c>
      <c r="G84" s="102">
        <v>1</v>
      </c>
      <c r="H84" s="413"/>
      <c r="I84" s="413"/>
      <c r="J84" s="92">
        <f t="shared" si="1"/>
        <v>0</v>
      </c>
    </row>
    <row r="85" spans="1:10" ht="12">
      <c r="A85" s="87"/>
      <c r="E85" s="87" t="s">
        <v>473</v>
      </c>
      <c r="F85" s="102" t="s">
        <v>17</v>
      </c>
      <c r="G85" s="102">
        <v>1</v>
      </c>
      <c r="H85" s="413"/>
      <c r="I85" s="413"/>
      <c r="J85" s="92">
        <f t="shared" si="1"/>
        <v>0</v>
      </c>
    </row>
    <row r="86" spans="1:10" ht="12">
      <c r="A86" s="87"/>
      <c r="E86" s="87" t="s">
        <v>474</v>
      </c>
      <c r="F86" s="102" t="s">
        <v>17</v>
      </c>
      <c r="G86" s="102">
        <v>1</v>
      </c>
      <c r="H86" s="413"/>
      <c r="I86" s="413"/>
      <c r="J86" s="92">
        <f t="shared" si="1"/>
        <v>0</v>
      </c>
    </row>
    <row r="87" spans="1:10" ht="12">
      <c r="A87" s="87"/>
      <c r="E87" s="87" t="s">
        <v>475</v>
      </c>
      <c r="F87" s="102" t="s">
        <v>17</v>
      </c>
      <c r="G87" s="102">
        <v>1</v>
      </c>
      <c r="H87" s="413"/>
      <c r="I87" s="413"/>
      <c r="J87" s="92">
        <f t="shared" si="1"/>
        <v>0</v>
      </c>
    </row>
    <row r="88" spans="1:10" ht="12">
      <c r="A88" s="87"/>
      <c r="E88" s="87" t="s">
        <v>476</v>
      </c>
      <c r="F88" s="102" t="s">
        <v>17</v>
      </c>
      <c r="G88" s="102">
        <v>1</v>
      </c>
      <c r="H88" s="413"/>
      <c r="I88" s="413"/>
      <c r="J88" s="92">
        <f t="shared" si="1"/>
        <v>0</v>
      </c>
    </row>
    <row r="89" spans="1:10" ht="24">
      <c r="A89" s="87"/>
      <c r="E89" s="137" t="s">
        <v>477</v>
      </c>
      <c r="F89" s="102" t="s">
        <v>17</v>
      </c>
      <c r="G89" s="102">
        <v>1</v>
      </c>
      <c r="H89" s="413"/>
      <c r="I89" s="413"/>
      <c r="J89" s="92">
        <f>G89*H89+G89*I89</f>
        <v>0</v>
      </c>
    </row>
    <row r="90" spans="1:10" ht="12">
      <c r="A90" s="87"/>
      <c r="E90" s="87" t="s">
        <v>478</v>
      </c>
      <c r="F90" s="102" t="s">
        <v>17</v>
      </c>
      <c r="G90" s="102">
        <v>1</v>
      </c>
      <c r="H90" s="413"/>
      <c r="I90" s="413"/>
      <c r="J90" s="92">
        <f>G90*H90+G90*I90</f>
        <v>0</v>
      </c>
    </row>
    <row r="91" spans="1:10" ht="12">
      <c r="A91" s="87"/>
      <c r="E91" s="87" t="s">
        <v>479</v>
      </c>
      <c r="F91" s="102" t="s">
        <v>17</v>
      </c>
      <c r="G91" s="102">
        <v>1</v>
      </c>
      <c r="H91" s="413"/>
      <c r="I91" s="413"/>
      <c r="J91" s="92">
        <f>G91*H91+G91*I91</f>
        <v>0</v>
      </c>
    </row>
    <row r="93" spans="5:10" ht="12.75">
      <c r="E93" s="138" t="s">
        <v>480</v>
      </c>
      <c r="H93" s="92"/>
      <c r="I93" s="92"/>
      <c r="J93" s="414">
        <f>SUM(J8:J92)</f>
        <v>0</v>
      </c>
    </row>
  </sheetData>
  <sheetProtection/>
  <mergeCells count="1">
    <mergeCell ref="C5:G5"/>
  </mergeCells>
  <printOptions gridLines="1"/>
  <pageMargins left="0.1968503937007874" right="0.1968503937007874" top="0.5905511811023623" bottom="0.3937007874015748" header="0.1968503937007874" footer="0.1968503937007874"/>
  <pageSetup horizontalDpi="180" verticalDpi="180" orientation="landscape" paperSize="9" scale="84" r:id="rId1"/>
  <headerFooter alignWithMargins="0">
    <oddHeader>&amp;LRekonstrukce zdroje vytápění a
rozšíření teplovodní sítě CZT v Jesenici</oddHeader>
    <oddFooter>&amp;L&amp;9Soupis prací zařízení M+R&amp;C&amp;9&amp;P/&amp;N&amp;Rč.zak.: 140 014</oddFooter>
  </headerFooter>
  <rowBreaks count="3" manualBreakCount="3">
    <brk id="28" max="255" man="1"/>
    <brk id="43" max="255" man="1"/>
    <brk id="5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showGridLines="0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2.875" style="9" customWidth="1"/>
    <col min="2" max="2" width="7.625" style="9" customWidth="1"/>
    <col min="3" max="3" width="80.25390625" style="9" customWidth="1"/>
    <col min="4" max="5" width="10.625" style="9" customWidth="1"/>
    <col min="6" max="6" width="14.25390625" style="9" customWidth="1"/>
    <col min="7" max="7" width="17.125" style="9" customWidth="1"/>
    <col min="8" max="8" width="9.125" style="66" customWidth="1"/>
    <col min="9" max="9" width="7.375" style="66" customWidth="1"/>
    <col min="10" max="16384" width="9.125" style="66" customWidth="1"/>
  </cols>
  <sheetData>
    <row r="1" ht="13.5" thickBot="1">
      <c r="A1" s="8"/>
    </row>
    <row r="2" spans="2:7" ht="18.75" customHeight="1">
      <c r="B2" s="26" t="s">
        <v>8</v>
      </c>
      <c r="C2" s="27" t="s">
        <v>482</v>
      </c>
      <c r="D2" s="34"/>
      <c r="E2" s="35"/>
      <c r="F2" s="1"/>
      <c r="G2" s="4"/>
    </row>
    <row r="3" spans="2:7" ht="18.75" customHeight="1" thickBot="1">
      <c r="B3" s="28" t="s">
        <v>9</v>
      </c>
      <c r="C3" s="149" t="s">
        <v>485</v>
      </c>
      <c r="D3" s="29" t="s">
        <v>10</v>
      </c>
      <c r="E3" s="46" t="s">
        <v>93</v>
      </c>
      <c r="F3" s="2"/>
      <c r="G3" s="5"/>
    </row>
    <row r="4" spans="2:7" ht="18.75" customHeight="1">
      <c r="B4" s="6"/>
      <c r="C4" s="30" t="s">
        <v>483</v>
      </c>
      <c r="D4" s="3"/>
      <c r="E4" s="3"/>
      <c r="F4" s="3"/>
      <c r="G4" s="7"/>
    </row>
    <row r="5" spans="2:7" ht="30.75" customHeight="1" thickBot="1">
      <c r="B5" s="31" t="s">
        <v>12</v>
      </c>
      <c r="C5" s="32" t="s">
        <v>11</v>
      </c>
      <c r="D5" s="32" t="s">
        <v>13</v>
      </c>
      <c r="E5" s="32" t="s">
        <v>14</v>
      </c>
      <c r="F5" s="32" t="s">
        <v>15</v>
      </c>
      <c r="G5" s="33" t="s">
        <v>16</v>
      </c>
    </row>
    <row r="6" spans="2:7" ht="12.75">
      <c r="B6" s="10"/>
      <c r="C6" s="11"/>
      <c r="D6" s="11"/>
      <c r="E6" s="11"/>
      <c r="F6" s="11"/>
      <c r="G6" s="12"/>
    </row>
    <row r="7" spans="2:7" ht="12.75">
      <c r="B7" s="13"/>
      <c r="C7" s="14" t="s">
        <v>50</v>
      </c>
      <c r="D7" s="36"/>
      <c r="E7" s="38"/>
      <c r="F7" s="36"/>
      <c r="G7" s="37"/>
    </row>
    <row r="8" spans="2:7" ht="12.75">
      <c r="B8" s="13"/>
      <c r="C8" s="15"/>
      <c r="D8" s="36"/>
      <c r="E8" s="38"/>
      <c r="F8" s="36"/>
      <c r="G8" s="37"/>
    </row>
    <row r="9" spans="2:7" ht="38.25">
      <c r="B9" s="13"/>
      <c r="C9" s="15" t="s">
        <v>101</v>
      </c>
      <c r="D9" s="36"/>
      <c r="E9" s="38"/>
      <c r="F9" s="36"/>
      <c r="G9" s="37"/>
    </row>
    <row r="10" spans="2:7" ht="12.75">
      <c r="B10" s="13"/>
      <c r="C10" s="15" t="s">
        <v>102</v>
      </c>
      <c r="D10" s="36"/>
      <c r="E10" s="38"/>
      <c r="F10" s="36"/>
      <c r="G10" s="37"/>
    </row>
    <row r="11" spans="2:7" ht="89.25">
      <c r="B11" s="13"/>
      <c r="C11" s="15" t="s">
        <v>66</v>
      </c>
      <c r="D11" s="36"/>
      <c r="E11" s="38"/>
      <c r="F11" s="36"/>
      <c r="G11" s="37"/>
    </row>
    <row r="12" spans="2:7" ht="25.5">
      <c r="B12" s="13"/>
      <c r="C12" s="15" t="s">
        <v>67</v>
      </c>
      <c r="D12" s="36"/>
      <c r="E12" s="38"/>
      <c r="F12" s="36"/>
      <c r="G12" s="37"/>
    </row>
    <row r="13" spans="2:7" ht="25.5">
      <c r="B13" s="13"/>
      <c r="C13" s="15" t="s">
        <v>68</v>
      </c>
      <c r="D13" s="36"/>
      <c r="E13" s="38"/>
      <c r="F13" s="36"/>
      <c r="G13" s="37"/>
    </row>
    <row r="14" spans="2:7" ht="38.25">
      <c r="B14" s="13"/>
      <c r="C14" s="15" t="s">
        <v>69</v>
      </c>
      <c r="D14" s="36"/>
      <c r="E14" s="38"/>
      <c r="F14" s="36"/>
      <c r="G14" s="37"/>
    </row>
    <row r="15" spans="2:7" ht="12.75">
      <c r="B15" s="16"/>
      <c r="C15" s="17"/>
      <c r="D15" s="18"/>
      <c r="E15" s="18"/>
      <c r="F15" s="18"/>
      <c r="G15" s="19"/>
    </row>
    <row r="16" spans="2:7" ht="12.75">
      <c r="B16" s="41">
        <v>1</v>
      </c>
      <c r="C16" s="42" t="s">
        <v>70</v>
      </c>
      <c r="D16" s="43"/>
      <c r="E16" s="43"/>
      <c r="F16" s="43"/>
      <c r="G16" s="44"/>
    </row>
    <row r="17" spans="2:7" ht="12.75">
      <c r="B17" s="60"/>
      <c r="C17" s="48" t="s">
        <v>27</v>
      </c>
      <c r="D17" s="52"/>
      <c r="E17" s="54"/>
      <c r="F17" s="52"/>
      <c r="G17" s="62"/>
    </row>
    <row r="18" spans="2:7" ht="12.75">
      <c r="B18" s="60"/>
      <c r="C18" s="48"/>
      <c r="D18" s="52"/>
      <c r="E18" s="54"/>
      <c r="F18" s="52"/>
      <c r="G18" s="62"/>
    </row>
    <row r="19" spans="2:7" ht="153">
      <c r="B19" s="60" t="s">
        <v>18</v>
      </c>
      <c r="C19" s="48" t="s">
        <v>189</v>
      </c>
      <c r="D19" s="52">
        <v>1</v>
      </c>
      <c r="E19" s="54" t="s">
        <v>37</v>
      </c>
      <c r="F19" s="52"/>
      <c r="G19" s="62">
        <f aca="true" t="shared" si="0" ref="G19:G28">D19*F19</f>
        <v>0</v>
      </c>
    </row>
    <row r="20" spans="2:7" ht="153">
      <c r="B20" s="60" t="s">
        <v>23</v>
      </c>
      <c r="C20" s="48" t="s">
        <v>188</v>
      </c>
      <c r="D20" s="52">
        <v>1</v>
      </c>
      <c r="E20" s="54" t="s">
        <v>37</v>
      </c>
      <c r="F20" s="52"/>
      <c r="G20" s="62">
        <f t="shared" si="0"/>
        <v>0</v>
      </c>
    </row>
    <row r="21" spans="2:7" ht="51">
      <c r="B21" s="60" t="s">
        <v>132</v>
      </c>
      <c r="C21" s="48" t="s">
        <v>172</v>
      </c>
      <c r="D21" s="52">
        <v>2</v>
      </c>
      <c r="E21" s="54" t="s">
        <v>17</v>
      </c>
      <c r="F21" s="52"/>
      <c r="G21" s="62">
        <f t="shared" si="0"/>
        <v>0</v>
      </c>
    </row>
    <row r="22" spans="2:7" ht="12.75">
      <c r="B22" s="60" t="s">
        <v>133</v>
      </c>
      <c r="C22" s="48" t="s">
        <v>187</v>
      </c>
      <c r="D22" s="52">
        <v>2</v>
      </c>
      <c r="E22" s="54" t="s">
        <v>17</v>
      </c>
      <c r="F22" s="52"/>
      <c r="G22" s="62">
        <f t="shared" si="0"/>
        <v>0</v>
      </c>
    </row>
    <row r="23" spans="2:7" ht="25.5">
      <c r="B23" s="60" t="s">
        <v>134</v>
      </c>
      <c r="C23" s="48" t="s">
        <v>190</v>
      </c>
      <c r="D23" s="52">
        <v>2</v>
      </c>
      <c r="E23" s="54" t="s">
        <v>37</v>
      </c>
      <c r="F23" s="52"/>
      <c r="G23" s="62">
        <f t="shared" si="0"/>
        <v>0</v>
      </c>
    </row>
    <row r="24" spans="2:7" ht="114.75">
      <c r="B24" s="60" t="s">
        <v>25</v>
      </c>
      <c r="C24" s="48" t="s">
        <v>171</v>
      </c>
      <c r="D24" s="52">
        <v>1</v>
      </c>
      <c r="E24" s="54" t="s">
        <v>37</v>
      </c>
      <c r="F24" s="52"/>
      <c r="G24" s="62">
        <f t="shared" si="0"/>
        <v>0</v>
      </c>
    </row>
    <row r="25" spans="2:7" ht="12.75">
      <c r="B25" s="60" t="s">
        <v>26</v>
      </c>
      <c r="C25" s="48" t="s">
        <v>126</v>
      </c>
      <c r="D25" s="52">
        <v>2</v>
      </c>
      <c r="E25" s="54" t="s">
        <v>37</v>
      </c>
      <c r="F25" s="52"/>
      <c r="G25" s="62">
        <f t="shared" si="0"/>
        <v>0</v>
      </c>
    </row>
    <row r="26" spans="2:7" ht="89.25">
      <c r="B26" s="60" t="s">
        <v>177</v>
      </c>
      <c r="C26" s="48" t="s">
        <v>173</v>
      </c>
      <c r="D26" s="52">
        <v>1</v>
      </c>
      <c r="E26" s="54" t="s">
        <v>37</v>
      </c>
      <c r="F26" s="52"/>
      <c r="G26" s="62">
        <f t="shared" si="0"/>
        <v>0</v>
      </c>
    </row>
    <row r="27" spans="2:7" ht="216.75">
      <c r="B27" s="60" t="s">
        <v>178</v>
      </c>
      <c r="C27" s="48" t="s">
        <v>174</v>
      </c>
      <c r="D27" s="52">
        <v>1</v>
      </c>
      <c r="E27" s="54" t="s">
        <v>37</v>
      </c>
      <c r="F27" s="52"/>
      <c r="G27" s="62">
        <f t="shared" si="0"/>
        <v>0</v>
      </c>
    </row>
    <row r="28" spans="2:7" ht="89.25">
      <c r="B28" s="60" t="s">
        <v>179</v>
      </c>
      <c r="C28" s="48" t="s">
        <v>127</v>
      </c>
      <c r="D28" s="52">
        <v>1</v>
      </c>
      <c r="E28" s="54" t="s">
        <v>37</v>
      </c>
      <c r="F28" s="52"/>
      <c r="G28" s="62">
        <f t="shared" si="0"/>
        <v>0</v>
      </c>
    </row>
    <row r="29" spans="2:7" ht="12.75">
      <c r="B29" s="60"/>
      <c r="C29" s="48"/>
      <c r="D29" s="52"/>
      <c r="E29" s="54"/>
      <c r="F29" s="52"/>
      <c r="G29" s="62"/>
    </row>
    <row r="30" spans="1:7" ht="25.5">
      <c r="A30" s="66"/>
      <c r="B30" s="60"/>
      <c r="C30" s="61" t="s">
        <v>131</v>
      </c>
      <c r="D30" s="52"/>
      <c r="E30" s="54"/>
      <c r="F30" s="52"/>
      <c r="G30" s="62"/>
    </row>
    <row r="31" spans="2:7" ht="12.75">
      <c r="B31" s="13"/>
      <c r="C31" s="48"/>
      <c r="D31" s="36"/>
      <c r="E31" s="38"/>
      <c r="F31" s="36"/>
      <c r="G31" s="37"/>
    </row>
    <row r="32" spans="2:7" ht="12.75">
      <c r="B32" s="41">
        <v>2</v>
      </c>
      <c r="C32" s="42" t="s">
        <v>24</v>
      </c>
      <c r="D32" s="43"/>
      <c r="E32" s="43"/>
      <c r="F32" s="43"/>
      <c r="G32" s="44"/>
    </row>
    <row r="33" spans="2:7" ht="12.75">
      <c r="B33" s="13"/>
      <c r="C33" s="20" t="s">
        <v>27</v>
      </c>
      <c r="D33" s="36"/>
      <c r="E33" s="38"/>
      <c r="F33" s="36"/>
      <c r="G33" s="37"/>
    </row>
    <row r="34" spans="2:7" ht="12.75">
      <c r="B34" s="60"/>
      <c r="C34" s="48"/>
      <c r="D34" s="52"/>
      <c r="E34" s="54"/>
      <c r="F34" s="36"/>
      <c r="G34" s="37"/>
    </row>
    <row r="35" spans="2:7" ht="12.75">
      <c r="B35" s="60"/>
      <c r="C35" s="61" t="s">
        <v>125</v>
      </c>
      <c r="D35" s="52"/>
      <c r="E35" s="54"/>
      <c r="F35" s="36"/>
      <c r="G35" s="37"/>
    </row>
    <row r="36" spans="2:7" ht="12.75">
      <c r="B36" s="60"/>
      <c r="C36" s="63" t="s">
        <v>108</v>
      </c>
      <c r="D36" s="52"/>
      <c r="E36" s="54"/>
      <c r="F36" s="36"/>
      <c r="G36" s="37"/>
    </row>
    <row r="37" spans="2:7" ht="38.25">
      <c r="B37" s="60" t="s">
        <v>4</v>
      </c>
      <c r="C37" s="48" t="s">
        <v>124</v>
      </c>
      <c r="D37" s="52">
        <v>2</v>
      </c>
      <c r="E37" s="54" t="s">
        <v>37</v>
      </c>
      <c r="F37" s="52"/>
      <c r="G37" s="62">
        <f aca="true" t="shared" si="1" ref="G37:G55">D37*F37</f>
        <v>0</v>
      </c>
    </row>
    <row r="38" spans="2:7" ht="51">
      <c r="B38" s="60" t="s">
        <v>5</v>
      </c>
      <c r="C38" s="48" t="s">
        <v>175</v>
      </c>
      <c r="D38" s="52">
        <v>1</v>
      </c>
      <c r="E38" s="54" t="s">
        <v>37</v>
      </c>
      <c r="F38" s="52"/>
      <c r="G38" s="62">
        <f t="shared" si="1"/>
        <v>0</v>
      </c>
    </row>
    <row r="39" spans="2:7" ht="12.75">
      <c r="B39" s="60" t="s">
        <v>6</v>
      </c>
      <c r="C39" s="48" t="s">
        <v>73</v>
      </c>
      <c r="D39" s="52">
        <v>1</v>
      </c>
      <c r="E39" s="54" t="s">
        <v>37</v>
      </c>
      <c r="F39" s="52"/>
      <c r="G39" s="62">
        <f t="shared" si="1"/>
        <v>0</v>
      </c>
    </row>
    <row r="40" spans="2:7" ht="12.75">
      <c r="B40" s="60" t="s">
        <v>38</v>
      </c>
      <c r="C40" s="48" t="s">
        <v>71</v>
      </c>
      <c r="D40" s="52">
        <v>7</v>
      </c>
      <c r="E40" s="54" t="s">
        <v>37</v>
      </c>
      <c r="F40" s="52"/>
      <c r="G40" s="62">
        <f t="shared" si="1"/>
        <v>0</v>
      </c>
    </row>
    <row r="41" spans="2:7" ht="12.75">
      <c r="B41" s="60" t="s">
        <v>39</v>
      </c>
      <c r="C41" s="48" t="s">
        <v>72</v>
      </c>
      <c r="D41" s="52">
        <v>6</v>
      </c>
      <c r="E41" s="54" t="s">
        <v>37</v>
      </c>
      <c r="F41" s="52"/>
      <c r="G41" s="62">
        <f t="shared" si="1"/>
        <v>0</v>
      </c>
    </row>
    <row r="42" spans="2:7" ht="12.75">
      <c r="B42" s="60" t="s">
        <v>40</v>
      </c>
      <c r="C42" s="48" t="s">
        <v>74</v>
      </c>
      <c r="D42" s="52">
        <v>10</v>
      </c>
      <c r="E42" s="54" t="s">
        <v>37</v>
      </c>
      <c r="F42" s="52"/>
      <c r="G42" s="62">
        <f t="shared" si="1"/>
        <v>0</v>
      </c>
    </row>
    <row r="43" spans="2:7" ht="12.75">
      <c r="B43" s="60" t="s">
        <v>41</v>
      </c>
      <c r="C43" s="48" t="s">
        <v>119</v>
      </c>
      <c r="D43" s="52">
        <v>2</v>
      </c>
      <c r="E43" s="54" t="s">
        <v>37</v>
      </c>
      <c r="F43" s="52"/>
      <c r="G43" s="62">
        <f t="shared" si="1"/>
        <v>0</v>
      </c>
    </row>
    <row r="44" spans="2:7" ht="12.75">
      <c r="B44" s="60" t="s">
        <v>42</v>
      </c>
      <c r="C44" s="48" t="s">
        <v>120</v>
      </c>
      <c r="D44" s="52">
        <v>1</v>
      </c>
      <c r="E44" s="54" t="s">
        <v>37</v>
      </c>
      <c r="F44" s="52"/>
      <c r="G44" s="62">
        <f t="shared" si="1"/>
        <v>0</v>
      </c>
    </row>
    <row r="45" spans="2:7" ht="12.75">
      <c r="B45" s="60" t="s">
        <v>43</v>
      </c>
      <c r="C45" s="48" t="s">
        <v>123</v>
      </c>
      <c r="D45" s="52">
        <v>1</v>
      </c>
      <c r="E45" s="54" t="s">
        <v>37</v>
      </c>
      <c r="F45" s="52"/>
      <c r="G45" s="62">
        <f t="shared" si="1"/>
        <v>0</v>
      </c>
    </row>
    <row r="46" spans="2:7" ht="12.75">
      <c r="B46" s="60" t="s">
        <v>44</v>
      </c>
      <c r="C46" s="48" t="s">
        <v>130</v>
      </c>
      <c r="D46" s="52">
        <v>2</v>
      </c>
      <c r="E46" s="54" t="s">
        <v>37</v>
      </c>
      <c r="F46" s="36"/>
      <c r="G46" s="37">
        <f t="shared" si="1"/>
        <v>0</v>
      </c>
    </row>
    <row r="47" spans="2:7" ht="12.75">
      <c r="B47" s="60" t="s">
        <v>45</v>
      </c>
      <c r="C47" s="64" t="s">
        <v>129</v>
      </c>
      <c r="D47" s="52">
        <v>4</v>
      </c>
      <c r="E47" s="54" t="s">
        <v>37</v>
      </c>
      <c r="F47" s="52"/>
      <c r="G47" s="37">
        <f t="shared" si="1"/>
        <v>0</v>
      </c>
    </row>
    <row r="48" spans="2:7" ht="12.75">
      <c r="B48" s="60" t="s">
        <v>51</v>
      </c>
      <c r="C48" s="48" t="s">
        <v>118</v>
      </c>
      <c r="D48" s="52">
        <v>3</v>
      </c>
      <c r="E48" s="54" t="s">
        <v>37</v>
      </c>
      <c r="F48" s="52"/>
      <c r="G48" s="37">
        <f t="shared" si="1"/>
        <v>0</v>
      </c>
    </row>
    <row r="49" spans="2:7" ht="12.75">
      <c r="B49" s="60" t="s">
        <v>52</v>
      </c>
      <c r="C49" s="48" t="s">
        <v>128</v>
      </c>
      <c r="D49" s="52">
        <v>6</v>
      </c>
      <c r="E49" s="54" t="s">
        <v>37</v>
      </c>
      <c r="F49" s="36"/>
      <c r="G49" s="37">
        <f t="shared" si="1"/>
        <v>0</v>
      </c>
    </row>
    <row r="50" spans="2:7" ht="12.75">
      <c r="B50" s="60" t="s">
        <v>53</v>
      </c>
      <c r="C50" s="48" t="s">
        <v>106</v>
      </c>
      <c r="D50" s="52">
        <v>3</v>
      </c>
      <c r="E50" s="54" t="s">
        <v>37</v>
      </c>
      <c r="F50" s="36"/>
      <c r="G50" s="37">
        <f t="shared" si="1"/>
        <v>0</v>
      </c>
    </row>
    <row r="51" spans="2:7" ht="12.75">
      <c r="B51" s="60" t="s">
        <v>54</v>
      </c>
      <c r="C51" s="48" t="s">
        <v>107</v>
      </c>
      <c r="D51" s="52">
        <v>2</v>
      </c>
      <c r="E51" s="54" t="s">
        <v>37</v>
      </c>
      <c r="F51" s="36"/>
      <c r="G51" s="37">
        <f t="shared" si="1"/>
        <v>0</v>
      </c>
    </row>
    <row r="52" spans="2:7" ht="12.75">
      <c r="B52" s="60" t="s">
        <v>55</v>
      </c>
      <c r="C52" s="65" t="s">
        <v>75</v>
      </c>
      <c r="D52" s="52">
        <v>3</v>
      </c>
      <c r="E52" s="54" t="s">
        <v>37</v>
      </c>
      <c r="F52" s="36"/>
      <c r="G52" s="37">
        <f t="shared" si="1"/>
        <v>0</v>
      </c>
    </row>
    <row r="53" spans="2:7" ht="25.5">
      <c r="B53" s="60" t="s">
        <v>56</v>
      </c>
      <c r="C53" s="65" t="s">
        <v>135</v>
      </c>
      <c r="D53" s="52">
        <v>2</v>
      </c>
      <c r="E53" s="54" t="s">
        <v>37</v>
      </c>
      <c r="F53" s="36"/>
      <c r="G53" s="37">
        <f t="shared" si="1"/>
        <v>0</v>
      </c>
    </row>
    <row r="54" spans="2:7" ht="25.5">
      <c r="B54" s="60" t="s">
        <v>57</v>
      </c>
      <c r="C54" s="48" t="s">
        <v>122</v>
      </c>
      <c r="D54" s="52">
        <v>2</v>
      </c>
      <c r="E54" s="54" t="s">
        <v>37</v>
      </c>
      <c r="F54" s="36"/>
      <c r="G54" s="37">
        <f t="shared" si="1"/>
        <v>0</v>
      </c>
    </row>
    <row r="55" spans="2:7" ht="25.5">
      <c r="B55" s="60" t="s">
        <v>58</v>
      </c>
      <c r="C55" s="48" t="s">
        <v>121</v>
      </c>
      <c r="D55" s="52">
        <v>2</v>
      </c>
      <c r="E55" s="54" t="s">
        <v>37</v>
      </c>
      <c r="F55" s="36"/>
      <c r="G55" s="37">
        <f t="shared" si="1"/>
        <v>0</v>
      </c>
    </row>
    <row r="56" spans="2:7" ht="12.75">
      <c r="B56" s="60"/>
      <c r="C56" s="48"/>
      <c r="D56" s="52"/>
      <c r="E56" s="54"/>
      <c r="F56" s="36"/>
      <c r="G56" s="37"/>
    </row>
    <row r="57" spans="2:7" ht="12.75">
      <c r="B57" s="41">
        <v>3</v>
      </c>
      <c r="C57" s="42" t="s">
        <v>28</v>
      </c>
      <c r="D57" s="43"/>
      <c r="E57" s="43"/>
      <c r="F57" s="43"/>
      <c r="G57" s="44"/>
    </row>
    <row r="58" spans="2:7" ht="38.25">
      <c r="B58" s="13"/>
      <c r="C58" s="20" t="s">
        <v>117</v>
      </c>
      <c r="D58" s="36"/>
      <c r="E58" s="38"/>
      <c r="F58" s="36"/>
      <c r="G58" s="37"/>
    </row>
    <row r="59" spans="2:7" ht="12.75">
      <c r="B59" s="13"/>
      <c r="C59" s="20"/>
      <c r="D59" s="36"/>
      <c r="E59" s="38"/>
      <c r="F59" s="36"/>
      <c r="G59" s="37"/>
    </row>
    <row r="60" spans="2:7" ht="12.75">
      <c r="B60" s="13"/>
      <c r="C60" s="61" t="s">
        <v>105</v>
      </c>
      <c r="D60" s="36"/>
      <c r="E60" s="38"/>
      <c r="F60" s="36"/>
      <c r="G60" s="37"/>
    </row>
    <row r="61" spans="2:7" ht="12.75">
      <c r="B61" s="13"/>
      <c r="C61" s="51" t="s">
        <v>109</v>
      </c>
      <c r="D61" s="36"/>
      <c r="E61" s="38"/>
      <c r="F61" s="36"/>
      <c r="G61" s="37"/>
    </row>
    <row r="62" spans="2:7" ht="12.75">
      <c r="B62" s="13" t="s">
        <v>19</v>
      </c>
      <c r="C62" s="20" t="s">
        <v>110</v>
      </c>
      <c r="D62" s="36">
        <v>25</v>
      </c>
      <c r="E62" s="38" t="s">
        <v>30</v>
      </c>
      <c r="F62" s="36"/>
      <c r="G62" s="37">
        <f>D62*F62</f>
        <v>0</v>
      </c>
    </row>
    <row r="63" spans="2:7" ht="12.75">
      <c r="B63" s="13" t="s">
        <v>46</v>
      </c>
      <c r="C63" s="20" t="s">
        <v>111</v>
      </c>
      <c r="D63" s="36">
        <v>2</v>
      </c>
      <c r="E63" s="38" t="s">
        <v>30</v>
      </c>
      <c r="F63" s="36"/>
      <c r="G63" s="37">
        <f>D63*F63</f>
        <v>0</v>
      </c>
    </row>
    <row r="64" spans="2:7" ht="12.75">
      <c r="B64" s="13"/>
      <c r="C64" s="20"/>
      <c r="D64" s="36"/>
      <c r="E64" s="38"/>
      <c r="F64" s="36"/>
      <c r="G64" s="37"/>
    </row>
    <row r="65" spans="2:7" ht="12.75">
      <c r="B65" s="13"/>
      <c r="C65" s="51" t="s">
        <v>112</v>
      </c>
      <c r="D65" s="36"/>
      <c r="E65" s="38"/>
      <c r="F65" s="36"/>
      <c r="G65" s="37"/>
    </row>
    <row r="66" spans="2:7" ht="12.75">
      <c r="B66" s="13" t="s">
        <v>59</v>
      </c>
      <c r="C66" s="20" t="s">
        <v>113</v>
      </c>
      <c r="D66" s="36">
        <v>25</v>
      </c>
      <c r="E66" s="38" t="s">
        <v>30</v>
      </c>
      <c r="F66" s="36"/>
      <c r="G66" s="37">
        <f>D66*F66</f>
        <v>0</v>
      </c>
    </row>
    <row r="67" spans="2:7" ht="12.75">
      <c r="B67" s="13" t="s">
        <v>60</v>
      </c>
      <c r="C67" s="20" t="s">
        <v>114</v>
      </c>
      <c r="D67" s="36">
        <v>45</v>
      </c>
      <c r="E67" s="38" t="s">
        <v>30</v>
      </c>
      <c r="F67" s="36"/>
      <c r="G67" s="37">
        <f>D67*F67</f>
        <v>0</v>
      </c>
    </row>
    <row r="68" spans="2:7" ht="12.75">
      <c r="B68" s="13"/>
      <c r="C68" s="20"/>
      <c r="D68" s="36"/>
      <c r="E68" s="38"/>
      <c r="F68" s="36"/>
      <c r="G68" s="37"/>
    </row>
    <row r="69" spans="2:7" ht="25.5">
      <c r="B69" s="13"/>
      <c r="C69" s="48" t="s">
        <v>141</v>
      </c>
      <c r="D69" s="36"/>
      <c r="E69" s="38"/>
      <c r="F69" s="36"/>
      <c r="G69" s="37"/>
    </row>
    <row r="70" spans="2:7" ht="12.75">
      <c r="B70" s="13" t="s">
        <v>61</v>
      </c>
      <c r="C70" s="48" t="s">
        <v>142</v>
      </c>
      <c r="D70" s="36">
        <v>10</v>
      </c>
      <c r="E70" s="38" t="s">
        <v>30</v>
      </c>
      <c r="F70" s="36"/>
      <c r="G70" s="37">
        <f>D70*F70</f>
        <v>0</v>
      </c>
    </row>
    <row r="71" spans="2:7" ht="12.75">
      <c r="B71" s="13"/>
      <c r="C71" s="48"/>
      <c r="D71" s="36"/>
      <c r="E71" s="38"/>
      <c r="F71" s="36"/>
      <c r="G71" s="37"/>
    </row>
    <row r="72" spans="2:7" ht="25.5">
      <c r="B72" s="13"/>
      <c r="C72" s="48" t="s">
        <v>162</v>
      </c>
      <c r="D72" s="36"/>
      <c r="E72" s="38"/>
      <c r="F72" s="36"/>
      <c r="G72" s="37"/>
    </row>
    <row r="73" spans="2:7" ht="12.75">
      <c r="B73" s="13" t="s">
        <v>62</v>
      </c>
      <c r="C73" s="48" t="s">
        <v>163</v>
      </c>
      <c r="D73" s="36">
        <v>10</v>
      </c>
      <c r="E73" s="38" t="s">
        <v>30</v>
      </c>
      <c r="F73" s="36"/>
      <c r="G73" s="37">
        <f>D73*F73</f>
        <v>0</v>
      </c>
    </row>
    <row r="74" spans="2:7" ht="12.75">
      <c r="B74" s="13" t="s">
        <v>115</v>
      </c>
      <c r="C74" s="48" t="s">
        <v>164</v>
      </c>
      <c r="D74" s="36">
        <v>5</v>
      </c>
      <c r="E74" s="38" t="s">
        <v>30</v>
      </c>
      <c r="F74" s="36"/>
      <c r="G74" s="37">
        <f>D74*F74</f>
        <v>0</v>
      </c>
    </row>
    <row r="75" spans="2:7" ht="12.75">
      <c r="B75" s="13"/>
      <c r="C75" s="20"/>
      <c r="D75" s="36"/>
      <c r="E75" s="38"/>
      <c r="F75" s="36"/>
      <c r="G75" s="37"/>
    </row>
    <row r="76" spans="2:7" ht="25.5">
      <c r="B76" s="13" t="s">
        <v>116</v>
      </c>
      <c r="C76" s="20" t="s">
        <v>144</v>
      </c>
      <c r="D76" s="36">
        <v>1</v>
      </c>
      <c r="E76" s="38" t="s">
        <v>17</v>
      </c>
      <c r="F76" s="36"/>
      <c r="G76" s="37">
        <f>D76*F76</f>
        <v>0</v>
      </c>
    </row>
    <row r="77" spans="2:7" ht="12.75">
      <c r="B77" s="13"/>
      <c r="C77" s="20"/>
      <c r="D77" s="36"/>
      <c r="E77" s="38"/>
      <c r="F77" s="36"/>
      <c r="G77" s="37"/>
    </row>
    <row r="78" spans="2:7" ht="12.75">
      <c r="B78" s="41">
        <v>4</v>
      </c>
      <c r="C78" s="42" t="s">
        <v>29</v>
      </c>
      <c r="D78" s="43"/>
      <c r="E78" s="43"/>
      <c r="F78" s="43"/>
      <c r="G78" s="44"/>
    </row>
    <row r="79" spans="2:7" ht="12.75">
      <c r="B79" s="13"/>
      <c r="C79" s="20" t="s">
        <v>27</v>
      </c>
      <c r="D79" s="47"/>
      <c r="E79" s="38"/>
      <c r="F79" s="36"/>
      <c r="G79" s="37"/>
    </row>
    <row r="80" spans="2:7" ht="12.75">
      <c r="B80" s="13"/>
      <c r="C80" s="20"/>
      <c r="D80" s="47"/>
      <c r="E80" s="38"/>
      <c r="F80" s="36"/>
      <c r="G80" s="37"/>
    </row>
    <row r="81" spans="2:7" ht="12.75">
      <c r="B81" s="13"/>
      <c r="C81" s="49" t="s">
        <v>94</v>
      </c>
      <c r="D81" s="47"/>
      <c r="E81" s="38"/>
      <c r="F81" s="36"/>
      <c r="G81" s="37"/>
    </row>
    <row r="82" spans="2:7" ht="12.75">
      <c r="B82" s="13" t="s">
        <v>47</v>
      </c>
      <c r="C82" s="20" t="s">
        <v>34</v>
      </c>
      <c r="D82" s="47">
        <v>27</v>
      </c>
      <c r="E82" s="38" t="s">
        <v>30</v>
      </c>
      <c r="F82" s="36"/>
      <c r="G82" s="37">
        <f>D82*F82</f>
        <v>0</v>
      </c>
    </row>
    <row r="83" spans="2:7" ht="12.75">
      <c r="B83" s="13" t="s">
        <v>48</v>
      </c>
      <c r="C83" s="20" t="s">
        <v>136</v>
      </c>
      <c r="D83" s="47">
        <v>70</v>
      </c>
      <c r="E83" s="38" t="s">
        <v>30</v>
      </c>
      <c r="F83" s="36"/>
      <c r="G83" s="37">
        <f>D83*F83</f>
        <v>0</v>
      </c>
    </row>
    <row r="84" spans="2:7" ht="12.75">
      <c r="B84" s="13"/>
      <c r="C84" s="20"/>
      <c r="D84" s="47"/>
      <c r="E84" s="38"/>
      <c r="F84" s="36"/>
      <c r="G84" s="37"/>
    </row>
    <row r="85" spans="2:7" ht="12.75">
      <c r="B85" s="13" t="s">
        <v>49</v>
      </c>
      <c r="C85" s="49" t="s">
        <v>0</v>
      </c>
      <c r="D85" s="47">
        <v>1</v>
      </c>
      <c r="E85" s="38" t="s">
        <v>17</v>
      </c>
      <c r="F85" s="36"/>
      <c r="G85" s="37">
        <f>D85*F85</f>
        <v>0</v>
      </c>
    </row>
    <row r="86" spans="2:7" ht="12.75">
      <c r="B86" s="21"/>
      <c r="C86" s="45"/>
      <c r="D86" s="47"/>
      <c r="E86" s="38"/>
      <c r="F86" s="36"/>
      <c r="G86" s="37"/>
    </row>
    <row r="87" spans="2:7" ht="12.75">
      <c r="B87" s="21" t="s">
        <v>137</v>
      </c>
      <c r="C87" s="45" t="s">
        <v>35</v>
      </c>
      <c r="D87" s="47">
        <v>1</v>
      </c>
      <c r="E87" s="38" t="s">
        <v>17</v>
      </c>
      <c r="F87" s="36"/>
      <c r="G87" s="37">
        <f>D87*F87</f>
        <v>0</v>
      </c>
    </row>
    <row r="88" spans="2:7" ht="12.75">
      <c r="B88" s="13"/>
      <c r="C88" s="20"/>
      <c r="D88" s="36"/>
      <c r="E88" s="38"/>
      <c r="F88" s="36"/>
      <c r="G88" s="37"/>
    </row>
    <row r="89" spans="2:7" ht="12.75">
      <c r="B89" s="41">
        <v>5</v>
      </c>
      <c r="C89" s="42" t="s">
        <v>95</v>
      </c>
      <c r="D89" s="43"/>
      <c r="E89" s="43"/>
      <c r="F89" s="43"/>
      <c r="G89" s="44"/>
    </row>
    <row r="90" spans="2:7" ht="12.75">
      <c r="B90" s="13"/>
      <c r="C90" s="20" t="s">
        <v>27</v>
      </c>
      <c r="D90" s="36"/>
      <c r="E90" s="38"/>
      <c r="F90" s="36"/>
      <c r="G90" s="37"/>
    </row>
    <row r="91" spans="2:7" ht="12.75">
      <c r="B91" s="13"/>
      <c r="C91" s="20"/>
      <c r="D91" s="36"/>
      <c r="E91" s="38"/>
      <c r="F91" s="36"/>
      <c r="G91" s="37"/>
    </row>
    <row r="92" spans="2:7" ht="12.75">
      <c r="B92" s="13"/>
      <c r="C92" s="69" t="s">
        <v>157</v>
      </c>
      <c r="D92" s="36"/>
      <c r="E92" s="38"/>
      <c r="F92" s="36"/>
      <c r="G92" s="37"/>
    </row>
    <row r="93" spans="2:7" ht="25.5">
      <c r="B93" s="13"/>
      <c r="C93" s="48" t="s">
        <v>138</v>
      </c>
      <c r="D93" s="36"/>
      <c r="E93" s="38"/>
      <c r="F93" s="36"/>
      <c r="G93" s="37"/>
    </row>
    <row r="94" spans="2:7" ht="12.75">
      <c r="B94" s="13" t="s">
        <v>78</v>
      </c>
      <c r="C94" s="48" t="s">
        <v>2</v>
      </c>
      <c r="D94" s="36">
        <v>25</v>
      </c>
      <c r="E94" s="38" t="s">
        <v>30</v>
      </c>
      <c r="F94" s="36"/>
      <c r="G94" s="37">
        <f>D94*F94</f>
        <v>0</v>
      </c>
    </row>
    <row r="95" spans="2:7" ht="12.75">
      <c r="B95" s="13" t="s">
        <v>79</v>
      </c>
      <c r="C95" s="48" t="s">
        <v>3</v>
      </c>
      <c r="D95" s="36">
        <v>2</v>
      </c>
      <c r="E95" s="38" t="s">
        <v>30</v>
      </c>
      <c r="F95" s="36"/>
      <c r="G95" s="37">
        <f>D95*F95</f>
        <v>0</v>
      </c>
    </row>
    <row r="96" spans="2:7" ht="12.75">
      <c r="B96" s="13" t="s">
        <v>80</v>
      </c>
      <c r="C96" s="48" t="s">
        <v>139</v>
      </c>
      <c r="D96" s="36">
        <v>25</v>
      </c>
      <c r="E96" s="38" t="s">
        <v>30</v>
      </c>
      <c r="F96" s="36"/>
      <c r="G96" s="37">
        <f>D96*F96</f>
        <v>0</v>
      </c>
    </row>
    <row r="97" spans="2:7" ht="12.75">
      <c r="B97" s="13" t="s">
        <v>81</v>
      </c>
      <c r="C97" s="48" t="s">
        <v>140</v>
      </c>
      <c r="D97" s="36">
        <v>45</v>
      </c>
      <c r="E97" s="38" t="s">
        <v>30</v>
      </c>
      <c r="F97" s="36"/>
      <c r="G97" s="37">
        <f>D97*F97</f>
        <v>0</v>
      </c>
    </row>
    <row r="98" spans="2:7" ht="12.75">
      <c r="B98" s="13"/>
      <c r="C98" s="48"/>
      <c r="D98" s="36"/>
      <c r="E98" s="38"/>
      <c r="F98" s="36"/>
      <c r="G98" s="37"/>
    </row>
    <row r="99" spans="2:7" ht="12.75">
      <c r="B99" s="13"/>
      <c r="C99" s="48" t="s">
        <v>176</v>
      </c>
      <c r="D99" s="36"/>
      <c r="E99" s="38"/>
      <c r="F99" s="36"/>
      <c r="G99" s="37"/>
    </row>
    <row r="100" spans="2:7" ht="12.75">
      <c r="B100" s="13" t="s">
        <v>82</v>
      </c>
      <c r="C100" s="48" t="s">
        <v>143</v>
      </c>
      <c r="D100" s="36">
        <v>10</v>
      </c>
      <c r="E100" s="38" t="s">
        <v>30</v>
      </c>
      <c r="F100" s="36"/>
      <c r="G100" s="37">
        <f>D100*F100</f>
        <v>0</v>
      </c>
    </row>
    <row r="101" spans="2:7" ht="12.75">
      <c r="B101" s="13"/>
      <c r="C101" s="68"/>
      <c r="D101" s="53"/>
      <c r="E101" s="54"/>
      <c r="F101" s="36"/>
      <c r="G101" s="37"/>
    </row>
    <row r="102" spans="2:7" ht="12.75">
      <c r="B102" s="41" t="s">
        <v>191</v>
      </c>
      <c r="C102" s="42" t="s">
        <v>158</v>
      </c>
      <c r="D102" s="43"/>
      <c r="E102" s="43"/>
      <c r="F102" s="43"/>
      <c r="G102" s="44"/>
    </row>
    <row r="103" spans="2:7" ht="12.75">
      <c r="B103" s="13"/>
      <c r="C103" s="20"/>
      <c r="D103" s="36"/>
      <c r="E103" s="38"/>
      <c r="F103" s="36"/>
      <c r="G103" s="37"/>
    </row>
    <row r="104" spans="2:7" ht="12.75">
      <c r="B104" s="13" t="s">
        <v>20</v>
      </c>
      <c r="C104" s="45" t="s">
        <v>98</v>
      </c>
      <c r="D104" s="50">
        <v>97</v>
      </c>
      <c r="E104" s="38" t="s">
        <v>30</v>
      </c>
      <c r="F104" s="36"/>
      <c r="G104" s="37">
        <f>D104*F104</f>
        <v>0</v>
      </c>
    </row>
    <row r="105" spans="2:7" ht="12.75">
      <c r="B105" s="13"/>
      <c r="C105" s="49" t="s">
        <v>145</v>
      </c>
      <c r="D105" s="50"/>
      <c r="E105" s="38"/>
      <c r="F105" s="36"/>
      <c r="G105" s="37"/>
    </row>
    <row r="106" spans="2:7" ht="12.75">
      <c r="B106" s="13" t="s">
        <v>21</v>
      </c>
      <c r="C106" s="20" t="s">
        <v>34</v>
      </c>
      <c r="D106" s="47">
        <v>27</v>
      </c>
      <c r="E106" s="38" t="s">
        <v>30</v>
      </c>
      <c r="F106" s="36"/>
      <c r="G106" s="37">
        <f aca="true" t="shared" si="2" ref="G106:G114">D106*F106</f>
        <v>0</v>
      </c>
    </row>
    <row r="107" spans="2:7" ht="12.75">
      <c r="B107" s="13" t="s">
        <v>22</v>
      </c>
      <c r="C107" s="45" t="s">
        <v>136</v>
      </c>
      <c r="D107" s="47">
        <v>70</v>
      </c>
      <c r="E107" s="38" t="s">
        <v>30</v>
      </c>
      <c r="F107" s="36"/>
      <c r="G107" s="37">
        <f t="shared" si="2"/>
        <v>0</v>
      </c>
    </row>
    <row r="108" spans="2:7" ht="12.75">
      <c r="B108" s="13" t="s">
        <v>76</v>
      </c>
      <c r="C108" s="73" t="s">
        <v>160</v>
      </c>
      <c r="D108" s="50">
        <v>97</v>
      </c>
      <c r="E108" s="38" t="s">
        <v>30</v>
      </c>
      <c r="F108" s="36"/>
      <c r="G108" s="37">
        <f t="shared" si="2"/>
        <v>0</v>
      </c>
    </row>
    <row r="109" spans="2:7" ht="25.5">
      <c r="B109" s="13" t="s">
        <v>83</v>
      </c>
      <c r="C109" s="49" t="s">
        <v>36</v>
      </c>
      <c r="D109" s="50">
        <v>97</v>
      </c>
      <c r="E109" s="38" t="s">
        <v>30</v>
      </c>
      <c r="F109" s="36"/>
      <c r="G109" s="37">
        <f t="shared" si="2"/>
        <v>0</v>
      </c>
    </row>
    <row r="110" spans="2:7" ht="12.75">
      <c r="B110" s="13" t="s">
        <v>84</v>
      </c>
      <c r="C110" s="45" t="s">
        <v>31</v>
      </c>
      <c r="D110" s="50">
        <v>1</v>
      </c>
      <c r="E110" s="38" t="s">
        <v>17</v>
      </c>
      <c r="F110" s="36"/>
      <c r="G110" s="37">
        <f t="shared" si="2"/>
        <v>0</v>
      </c>
    </row>
    <row r="111" spans="2:7" ht="12.75">
      <c r="B111" s="13" t="s">
        <v>85</v>
      </c>
      <c r="C111" s="45" t="s">
        <v>32</v>
      </c>
      <c r="D111" s="50">
        <v>1</v>
      </c>
      <c r="E111" s="38" t="s">
        <v>37</v>
      </c>
      <c r="F111" s="36"/>
      <c r="G111" s="37">
        <f t="shared" si="2"/>
        <v>0</v>
      </c>
    </row>
    <row r="112" spans="2:7" ht="12.75">
      <c r="B112" s="13" t="s">
        <v>86</v>
      </c>
      <c r="C112" s="45" t="s">
        <v>159</v>
      </c>
      <c r="D112" s="50">
        <v>1</v>
      </c>
      <c r="E112" s="38" t="s">
        <v>17</v>
      </c>
      <c r="F112" s="36"/>
      <c r="G112" s="37">
        <f t="shared" si="2"/>
        <v>0</v>
      </c>
    </row>
    <row r="113" spans="2:7" ht="12.75">
      <c r="B113" s="13" t="s">
        <v>87</v>
      </c>
      <c r="C113" s="45" t="s">
        <v>161</v>
      </c>
      <c r="D113" s="50">
        <v>1</v>
      </c>
      <c r="E113" s="38" t="s">
        <v>17</v>
      </c>
      <c r="F113" s="36"/>
      <c r="G113" s="37">
        <f t="shared" si="2"/>
        <v>0</v>
      </c>
    </row>
    <row r="114" spans="2:7" ht="12.75">
      <c r="B114" s="13" t="s">
        <v>88</v>
      </c>
      <c r="C114" s="45" t="s">
        <v>33</v>
      </c>
      <c r="D114" s="50">
        <v>1</v>
      </c>
      <c r="E114" s="38" t="s">
        <v>17</v>
      </c>
      <c r="F114" s="36"/>
      <c r="G114" s="37">
        <f t="shared" si="2"/>
        <v>0</v>
      </c>
    </row>
    <row r="115" spans="2:7" ht="12.75">
      <c r="B115" s="13" t="s">
        <v>631</v>
      </c>
      <c r="C115" s="45" t="s">
        <v>1156</v>
      </c>
      <c r="D115" s="50">
        <v>2</v>
      </c>
      <c r="E115" s="38" t="s">
        <v>37</v>
      </c>
      <c r="F115" s="36"/>
      <c r="G115" s="37">
        <f>D115*F115</f>
        <v>0</v>
      </c>
    </row>
    <row r="116" spans="2:8" ht="12.75">
      <c r="B116" s="13"/>
      <c r="C116" s="48"/>
      <c r="D116" s="53"/>
      <c r="E116" s="54"/>
      <c r="F116" s="36"/>
      <c r="G116" s="37"/>
      <c r="H116" s="67"/>
    </row>
    <row r="117" spans="2:7" ht="12.75">
      <c r="B117" s="41" t="s">
        <v>192</v>
      </c>
      <c r="C117" s="42" t="s">
        <v>100</v>
      </c>
      <c r="D117" s="43"/>
      <c r="E117" s="43"/>
      <c r="F117" s="43"/>
      <c r="G117" s="44"/>
    </row>
    <row r="118" spans="2:7" ht="12.75">
      <c r="B118" s="13"/>
      <c r="C118" s="20"/>
      <c r="D118" s="50"/>
      <c r="E118" s="38"/>
      <c r="F118" s="36"/>
      <c r="G118" s="37"/>
    </row>
    <row r="119" spans="2:7" ht="25.5">
      <c r="B119" s="13"/>
      <c r="C119" s="69" t="s">
        <v>150</v>
      </c>
      <c r="D119" s="50"/>
      <c r="E119" s="38"/>
      <c r="F119" s="36"/>
      <c r="G119" s="37"/>
    </row>
    <row r="120" spans="2:8" ht="12.75">
      <c r="B120" s="13"/>
      <c r="C120" s="20"/>
      <c r="D120" s="50"/>
      <c r="E120" s="38"/>
      <c r="F120" s="36"/>
      <c r="G120" s="37"/>
      <c r="H120" s="67"/>
    </row>
    <row r="121" spans="2:8" ht="25.5">
      <c r="B121" s="13" t="s">
        <v>1</v>
      </c>
      <c r="C121" s="20" t="s">
        <v>149</v>
      </c>
      <c r="D121" s="50">
        <v>2</v>
      </c>
      <c r="E121" s="38" t="s">
        <v>17</v>
      </c>
      <c r="F121" s="36"/>
      <c r="G121" s="37">
        <f aca="true" t="shared" si="3" ref="G121:G126">D121*F121</f>
        <v>0</v>
      </c>
      <c r="H121" s="67"/>
    </row>
    <row r="122" spans="2:8" ht="12.75">
      <c r="B122" s="13" t="s">
        <v>63</v>
      </c>
      <c r="C122" s="20" t="s">
        <v>152</v>
      </c>
      <c r="D122" s="50">
        <v>2</v>
      </c>
      <c r="E122" s="38" t="s">
        <v>17</v>
      </c>
      <c r="F122" s="36"/>
      <c r="G122" s="37">
        <f t="shared" si="3"/>
        <v>0</v>
      </c>
      <c r="H122" s="67"/>
    </row>
    <row r="123" spans="2:8" ht="12.75">
      <c r="B123" s="13" t="s">
        <v>64</v>
      </c>
      <c r="C123" s="20" t="s">
        <v>151</v>
      </c>
      <c r="D123" s="50">
        <v>2</v>
      </c>
      <c r="E123" s="38" t="s">
        <v>17</v>
      </c>
      <c r="F123" s="36"/>
      <c r="G123" s="37">
        <f t="shared" si="3"/>
        <v>0</v>
      </c>
      <c r="H123" s="67"/>
    </row>
    <row r="124" spans="2:7" ht="12.75">
      <c r="B124" s="13" t="s">
        <v>146</v>
      </c>
      <c r="C124" s="20" t="s">
        <v>96</v>
      </c>
      <c r="D124" s="50">
        <v>1</v>
      </c>
      <c r="E124" s="38" t="s">
        <v>17</v>
      </c>
      <c r="F124" s="36"/>
      <c r="G124" s="37">
        <f t="shared" si="3"/>
        <v>0</v>
      </c>
    </row>
    <row r="125" spans="2:7" ht="12.75">
      <c r="B125" s="13" t="s">
        <v>147</v>
      </c>
      <c r="C125" s="20" t="s">
        <v>97</v>
      </c>
      <c r="D125" s="50">
        <v>1</v>
      </c>
      <c r="E125" s="38" t="s">
        <v>17</v>
      </c>
      <c r="F125" s="36"/>
      <c r="G125" s="37">
        <f t="shared" si="3"/>
        <v>0</v>
      </c>
    </row>
    <row r="126" spans="2:7" ht="12.75">
      <c r="B126" s="13" t="s">
        <v>148</v>
      </c>
      <c r="C126" s="45" t="s">
        <v>168</v>
      </c>
      <c r="D126" s="50">
        <v>1</v>
      </c>
      <c r="E126" s="38" t="s">
        <v>17</v>
      </c>
      <c r="F126" s="36"/>
      <c r="G126" s="37">
        <f t="shared" si="3"/>
        <v>0</v>
      </c>
    </row>
    <row r="127" spans="2:7" ht="12.75">
      <c r="B127" s="13"/>
      <c r="C127" s="45"/>
      <c r="D127" s="50"/>
      <c r="E127" s="38"/>
      <c r="F127" s="36"/>
      <c r="G127" s="37"/>
    </row>
    <row r="128" spans="2:7" ht="12.75">
      <c r="B128" s="41" t="s">
        <v>193</v>
      </c>
      <c r="C128" s="42" t="s">
        <v>154</v>
      </c>
      <c r="D128" s="43"/>
      <c r="E128" s="43"/>
      <c r="F128" s="43"/>
      <c r="G128" s="44"/>
    </row>
    <row r="129" spans="2:7" ht="12.75">
      <c r="B129" s="56"/>
      <c r="C129" s="57"/>
      <c r="D129" s="58"/>
      <c r="E129" s="55"/>
      <c r="F129" s="36"/>
      <c r="G129" s="37"/>
    </row>
    <row r="130" spans="2:7" ht="12.75">
      <c r="B130" s="56"/>
      <c r="C130" s="72" t="s">
        <v>153</v>
      </c>
      <c r="D130" s="58"/>
      <c r="E130" s="55"/>
      <c r="F130" s="36"/>
      <c r="G130" s="37"/>
    </row>
    <row r="131" spans="2:7" ht="51">
      <c r="B131" s="56" t="s">
        <v>65</v>
      </c>
      <c r="C131" s="57" t="s">
        <v>185</v>
      </c>
      <c r="D131" s="50">
        <v>1</v>
      </c>
      <c r="E131" s="55" t="s">
        <v>37</v>
      </c>
      <c r="F131" s="36"/>
      <c r="G131" s="37">
        <f aca="true" t="shared" si="4" ref="G131:G139">D131*F131</f>
        <v>0</v>
      </c>
    </row>
    <row r="132" spans="2:7" ht="51">
      <c r="B132" s="56" t="s">
        <v>103</v>
      </c>
      <c r="C132" s="57" t="s">
        <v>186</v>
      </c>
      <c r="D132" s="50">
        <v>1</v>
      </c>
      <c r="E132" s="55" t="s">
        <v>37</v>
      </c>
      <c r="F132" s="36"/>
      <c r="G132" s="37">
        <f t="shared" si="4"/>
        <v>0</v>
      </c>
    </row>
    <row r="133" spans="2:7" ht="25.5">
      <c r="B133" s="56" t="s">
        <v>77</v>
      </c>
      <c r="C133" s="57" t="s">
        <v>167</v>
      </c>
      <c r="D133" s="50">
        <v>1</v>
      </c>
      <c r="E133" s="55" t="s">
        <v>37</v>
      </c>
      <c r="F133" s="36"/>
      <c r="G133" s="37">
        <f t="shared" si="4"/>
        <v>0</v>
      </c>
    </row>
    <row r="134" spans="2:7" ht="12.75">
      <c r="B134" s="56" t="s">
        <v>104</v>
      </c>
      <c r="C134" s="57" t="s">
        <v>181</v>
      </c>
      <c r="D134" s="50">
        <v>1</v>
      </c>
      <c r="E134" s="55" t="s">
        <v>17</v>
      </c>
      <c r="F134" s="36"/>
      <c r="G134" s="37">
        <f t="shared" si="4"/>
        <v>0</v>
      </c>
    </row>
    <row r="135" spans="2:7" ht="12.75">
      <c r="B135" s="56" t="s">
        <v>89</v>
      </c>
      <c r="C135" s="57" t="s">
        <v>180</v>
      </c>
      <c r="D135" s="50">
        <v>1.5</v>
      </c>
      <c r="E135" s="55" t="s">
        <v>30</v>
      </c>
      <c r="F135" s="36"/>
      <c r="G135" s="37">
        <f t="shared" si="4"/>
        <v>0</v>
      </c>
    </row>
    <row r="136" spans="2:7" ht="12.75">
      <c r="B136" s="56" t="s">
        <v>90</v>
      </c>
      <c r="C136" s="57" t="s">
        <v>155</v>
      </c>
      <c r="D136" s="50">
        <v>0.25</v>
      </c>
      <c r="E136" s="55" t="s">
        <v>182</v>
      </c>
      <c r="F136" s="36"/>
      <c r="G136" s="37">
        <f t="shared" si="4"/>
        <v>0</v>
      </c>
    </row>
    <row r="137" spans="2:7" ht="25.5">
      <c r="B137" s="56" t="s">
        <v>91</v>
      </c>
      <c r="C137" s="57" t="s">
        <v>156</v>
      </c>
      <c r="D137" s="50">
        <v>1</v>
      </c>
      <c r="E137" s="55" t="s">
        <v>37</v>
      </c>
      <c r="F137" s="36"/>
      <c r="G137" s="37">
        <f t="shared" si="4"/>
        <v>0</v>
      </c>
    </row>
    <row r="138" spans="2:7" ht="12.75">
      <c r="B138" s="56" t="s">
        <v>169</v>
      </c>
      <c r="C138" s="57" t="s">
        <v>183</v>
      </c>
      <c r="D138" s="50">
        <v>4</v>
      </c>
      <c r="E138" s="55" t="s">
        <v>37</v>
      </c>
      <c r="F138" s="36"/>
      <c r="G138" s="37">
        <f t="shared" si="4"/>
        <v>0</v>
      </c>
    </row>
    <row r="139" spans="2:7" ht="12.75">
      <c r="B139" s="56" t="s">
        <v>170</v>
      </c>
      <c r="C139" s="57" t="s">
        <v>184</v>
      </c>
      <c r="D139" s="50">
        <v>6</v>
      </c>
      <c r="E139" s="55" t="s">
        <v>37</v>
      </c>
      <c r="F139" s="36"/>
      <c r="G139" s="37">
        <f t="shared" si="4"/>
        <v>0</v>
      </c>
    </row>
    <row r="140" spans="2:7" ht="12.75">
      <c r="B140" s="13"/>
      <c r="C140" s="15"/>
      <c r="D140" s="59"/>
      <c r="E140" s="38"/>
      <c r="F140" s="36"/>
      <c r="G140" s="37"/>
    </row>
    <row r="141" spans="2:7" ht="12.75">
      <c r="B141" s="41" t="s">
        <v>194</v>
      </c>
      <c r="C141" s="42" t="s">
        <v>165</v>
      </c>
      <c r="D141" s="43"/>
      <c r="E141" s="43"/>
      <c r="F141" s="43"/>
      <c r="G141" s="44"/>
    </row>
    <row r="142" spans="2:7" ht="38.25">
      <c r="B142" s="60"/>
      <c r="C142" s="70" t="s">
        <v>166</v>
      </c>
      <c r="D142" s="52"/>
      <c r="E142" s="54"/>
      <c r="F142" s="52"/>
      <c r="G142" s="62"/>
    </row>
    <row r="143" spans="2:7" ht="12.75">
      <c r="B143" s="13"/>
      <c r="C143" s="15"/>
      <c r="D143" s="59"/>
      <c r="E143" s="38"/>
      <c r="F143" s="36"/>
      <c r="G143" s="37"/>
    </row>
    <row r="144" spans="2:7" ht="76.5">
      <c r="B144" s="60"/>
      <c r="C144" s="71" t="s">
        <v>92</v>
      </c>
      <c r="D144" s="52"/>
      <c r="E144" s="54"/>
      <c r="F144" s="52"/>
      <c r="G144" s="62"/>
    </row>
    <row r="145" spans="2:7" ht="12.75">
      <c r="B145" s="60"/>
      <c r="C145" s="70"/>
      <c r="D145" s="52"/>
      <c r="E145" s="54"/>
      <c r="F145" s="52"/>
      <c r="G145" s="62"/>
    </row>
    <row r="146" spans="2:7" ht="12.75">
      <c r="B146" s="13"/>
      <c r="C146" s="15"/>
      <c r="D146" s="36"/>
      <c r="E146" s="38"/>
      <c r="F146" s="36"/>
      <c r="G146" s="37"/>
    </row>
    <row r="147" spans="2:7" ht="33.75" customHeight="1">
      <c r="B147" s="13"/>
      <c r="C147" s="15" t="s">
        <v>99</v>
      </c>
      <c r="D147" s="36"/>
      <c r="E147" s="38"/>
      <c r="F147" s="36"/>
      <c r="G147" s="37"/>
    </row>
    <row r="148" spans="2:7" ht="12.75">
      <c r="B148" s="13"/>
      <c r="C148" s="15"/>
      <c r="D148" s="36"/>
      <c r="E148" s="38"/>
      <c r="F148" s="36"/>
      <c r="G148" s="37"/>
    </row>
    <row r="149" spans="2:7" ht="13.5" thickBot="1">
      <c r="B149" s="22"/>
      <c r="C149" s="74" t="s">
        <v>195</v>
      </c>
      <c r="D149" s="39"/>
      <c r="E149" s="40"/>
      <c r="F149" s="39"/>
      <c r="G149" s="415">
        <f>SUM(G19:G139)</f>
        <v>0</v>
      </c>
    </row>
    <row r="150" spans="2:5" ht="12.75">
      <c r="B150" s="23" t="s">
        <v>7</v>
      </c>
      <c r="C150" s="24"/>
      <c r="D150" s="25"/>
      <c r="E150" s="25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0" fitToWidth="1" horizontalDpi="600" verticalDpi="600" orientation="portrait" paperSize="9" scale="62" r:id="rId1"/>
  <headerFooter alignWithMargins="0">
    <oddFooter>&amp;R&amp;8strana &amp;10&amp;P+1&amp;8 z &amp;10&amp;N+1</oddFooter>
  </headerFooter>
  <rowBreaks count="1" manualBreakCount="1">
    <brk id="64" min="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.75390625" style="75" customWidth="1"/>
    <col min="2" max="2" width="9.125" style="75" customWidth="1"/>
    <col min="3" max="4" width="14.75390625" style="75" customWidth="1"/>
    <col min="5" max="5" width="55.75390625" style="75" customWidth="1"/>
    <col min="6" max="7" width="6.75390625" style="75" customWidth="1"/>
    <col min="8" max="10" width="10.75390625" style="75" customWidth="1"/>
    <col min="11" max="16384" width="9.125" style="75" customWidth="1"/>
  </cols>
  <sheetData>
    <row r="1" spans="1:10" ht="15.75">
      <c r="A1" s="147" t="s">
        <v>8</v>
      </c>
      <c r="B1" s="148" t="s">
        <v>482</v>
      </c>
      <c r="C1" s="148"/>
      <c r="D1" s="148"/>
      <c r="E1" s="148"/>
      <c r="F1" s="144"/>
      <c r="G1" s="144"/>
      <c r="H1" s="144"/>
      <c r="I1" s="144"/>
      <c r="J1" s="145"/>
    </row>
    <row r="2" spans="1:10" ht="15.75">
      <c r="A2" s="147" t="s">
        <v>9</v>
      </c>
      <c r="B2" s="148" t="s">
        <v>888</v>
      </c>
      <c r="C2" s="146"/>
      <c r="D2" s="146"/>
      <c r="E2" s="146"/>
      <c r="F2" s="144"/>
      <c r="G2" s="144"/>
      <c r="H2" s="144"/>
      <c r="I2" s="144"/>
      <c r="J2" s="145"/>
    </row>
    <row r="3" spans="1:10" ht="16.5" thickBot="1">
      <c r="A3" s="265"/>
      <c r="B3" s="148" t="s">
        <v>483</v>
      </c>
      <c r="C3" s="146"/>
      <c r="D3" s="146"/>
      <c r="E3" s="146"/>
      <c r="F3" s="144"/>
      <c r="G3" s="144"/>
      <c r="H3" s="144"/>
      <c r="I3" s="144"/>
      <c r="J3" s="145"/>
    </row>
    <row r="4" spans="1:10" ht="30" customHeight="1" thickBot="1">
      <c r="A4" s="76" t="s">
        <v>196</v>
      </c>
      <c r="B4" s="77" t="s">
        <v>197</v>
      </c>
      <c r="C4" s="78" t="s">
        <v>198</v>
      </c>
      <c r="D4" s="79" t="s">
        <v>199</v>
      </c>
      <c r="E4" s="79" t="s">
        <v>200</v>
      </c>
      <c r="F4" s="79" t="s">
        <v>201</v>
      </c>
      <c r="G4" s="79" t="s">
        <v>202</v>
      </c>
      <c r="H4" s="80" t="s">
        <v>203</v>
      </c>
      <c r="I4" s="81" t="s">
        <v>204</v>
      </c>
      <c r="J4" s="82" t="s">
        <v>205</v>
      </c>
    </row>
    <row r="5" spans="3:10" ht="19.5" customHeight="1">
      <c r="C5" s="465" t="s">
        <v>206</v>
      </c>
      <c r="D5" s="465"/>
      <c r="E5" s="465"/>
      <c r="F5" s="465"/>
      <c r="G5" s="465"/>
      <c r="H5" s="92"/>
      <c r="I5" s="92"/>
      <c r="J5" s="92"/>
    </row>
    <row r="6" spans="3:10" ht="19.5" customHeight="1">
      <c r="C6" s="83"/>
      <c r="D6" s="83"/>
      <c r="E6" s="84" t="s">
        <v>873</v>
      </c>
      <c r="F6" s="83"/>
      <c r="G6" s="83"/>
      <c r="H6" s="92"/>
      <c r="I6" s="92"/>
      <c r="J6" s="92"/>
    </row>
    <row r="7" spans="3:10" ht="30" customHeight="1">
      <c r="C7" s="85" t="s">
        <v>208</v>
      </c>
      <c r="D7" s="86"/>
      <c r="E7" s="84" t="s">
        <v>209</v>
      </c>
      <c r="H7" s="92"/>
      <c r="I7" s="92"/>
      <c r="J7" s="92"/>
    </row>
    <row r="8" spans="1:10" ht="24">
      <c r="A8" s="87" t="s">
        <v>210</v>
      </c>
      <c r="C8" s="88" t="s">
        <v>874</v>
      </c>
      <c r="D8" s="89" t="s">
        <v>212</v>
      </c>
      <c r="E8" s="90" t="s">
        <v>213</v>
      </c>
      <c r="F8" s="91" t="s">
        <v>37</v>
      </c>
      <c r="G8" s="91">
        <v>1</v>
      </c>
      <c r="H8" s="92"/>
      <c r="I8" s="92"/>
      <c r="J8" s="92">
        <f>G8*H8+G8*I8</f>
        <v>0</v>
      </c>
    </row>
    <row r="9" spans="1:10" ht="36">
      <c r="A9" s="87" t="s">
        <v>214</v>
      </c>
      <c r="C9" s="88" t="s">
        <v>875</v>
      </c>
      <c r="D9" s="89" t="s">
        <v>216</v>
      </c>
      <c r="E9" s="90" t="s">
        <v>217</v>
      </c>
      <c r="F9" s="91" t="s">
        <v>37</v>
      </c>
      <c r="G9" s="91">
        <v>2</v>
      </c>
      <c r="H9" s="92"/>
      <c r="I9" s="92"/>
      <c r="J9" s="92">
        <f aca="true" t="shared" si="0" ref="J9:J59">G9*H9+G9*I9</f>
        <v>0</v>
      </c>
    </row>
    <row r="10" spans="1:10" ht="12">
      <c r="A10" s="87" t="s">
        <v>218</v>
      </c>
      <c r="C10" s="88"/>
      <c r="D10" s="89" t="s">
        <v>219</v>
      </c>
      <c r="E10" s="93" t="s">
        <v>220</v>
      </c>
      <c r="F10" s="91" t="s">
        <v>37</v>
      </c>
      <c r="G10" s="91">
        <v>1</v>
      </c>
      <c r="H10" s="92"/>
      <c r="I10" s="92"/>
      <c r="J10" s="92">
        <f t="shared" si="0"/>
        <v>0</v>
      </c>
    </row>
    <row r="11" spans="1:10" ht="12">
      <c r="A11" s="87" t="s">
        <v>221</v>
      </c>
      <c r="C11" s="88" t="s">
        <v>876</v>
      </c>
      <c r="D11" s="94" t="s">
        <v>223</v>
      </c>
      <c r="E11" s="93" t="s">
        <v>224</v>
      </c>
      <c r="F11" s="91" t="s">
        <v>37</v>
      </c>
      <c r="G11" s="91">
        <v>1</v>
      </c>
      <c r="H11" s="92"/>
      <c r="I11" s="92"/>
      <c r="J11" s="92">
        <f t="shared" si="0"/>
        <v>0</v>
      </c>
    </row>
    <row r="12" spans="1:10" ht="36">
      <c r="A12" s="87" t="s">
        <v>225</v>
      </c>
      <c r="C12" s="88" t="s">
        <v>877</v>
      </c>
      <c r="D12" s="89" t="s">
        <v>227</v>
      </c>
      <c r="E12" s="95" t="s">
        <v>228</v>
      </c>
      <c r="F12" s="91" t="s">
        <v>37</v>
      </c>
      <c r="G12" s="91">
        <v>2</v>
      </c>
      <c r="H12" s="92"/>
      <c r="I12" s="92"/>
      <c r="J12" s="92">
        <f t="shared" si="0"/>
        <v>0</v>
      </c>
    </row>
    <row r="13" spans="1:10" ht="12">
      <c r="A13" s="87" t="s">
        <v>229</v>
      </c>
      <c r="C13" s="96"/>
      <c r="D13" s="97"/>
      <c r="E13" s="98" t="s">
        <v>230</v>
      </c>
      <c r="F13" s="91" t="s">
        <v>37</v>
      </c>
      <c r="G13" s="91">
        <v>2</v>
      </c>
      <c r="H13" s="92"/>
      <c r="I13" s="92"/>
      <c r="J13" s="92">
        <f t="shared" si="0"/>
        <v>0</v>
      </c>
    </row>
    <row r="14" spans="1:10" ht="12">
      <c r="A14" s="87" t="s">
        <v>231</v>
      </c>
      <c r="C14" s="96"/>
      <c r="D14" s="97"/>
      <c r="E14" s="98" t="s">
        <v>232</v>
      </c>
      <c r="F14" s="91" t="s">
        <v>37</v>
      </c>
      <c r="G14" s="91">
        <v>2</v>
      </c>
      <c r="H14" s="92"/>
      <c r="I14" s="92"/>
      <c r="J14" s="92">
        <f t="shared" si="0"/>
        <v>0</v>
      </c>
    </row>
    <row r="15" spans="1:10" ht="24" customHeight="1">
      <c r="A15" s="87" t="s">
        <v>233</v>
      </c>
      <c r="C15" s="88" t="s">
        <v>878</v>
      </c>
      <c r="D15" s="89" t="s">
        <v>235</v>
      </c>
      <c r="E15" s="93" t="s">
        <v>236</v>
      </c>
      <c r="F15" s="91" t="s">
        <v>37</v>
      </c>
      <c r="G15" s="91">
        <v>1</v>
      </c>
      <c r="H15" s="92"/>
      <c r="I15" s="92"/>
      <c r="J15" s="92">
        <f t="shared" si="0"/>
        <v>0</v>
      </c>
    </row>
    <row r="16" spans="1:10" ht="12" customHeight="1">
      <c r="A16" s="87" t="s">
        <v>237</v>
      </c>
      <c r="C16" s="88"/>
      <c r="D16" s="89"/>
      <c r="E16" s="93"/>
      <c r="F16" s="91"/>
      <c r="G16" s="91"/>
      <c r="H16" s="92"/>
      <c r="I16" s="92"/>
      <c r="J16" s="92"/>
    </row>
    <row r="17" spans="1:10" ht="30" customHeight="1">
      <c r="A17" s="87" t="s">
        <v>238</v>
      </c>
      <c r="C17" s="85" t="s">
        <v>239</v>
      </c>
      <c r="D17" s="86"/>
      <c r="E17" s="84" t="s">
        <v>879</v>
      </c>
      <c r="H17" s="92"/>
      <c r="I17" s="92"/>
      <c r="J17" s="92"/>
    </row>
    <row r="18" spans="1:10" ht="36">
      <c r="A18" s="87" t="s">
        <v>241</v>
      </c>
      <c r="C18" s="99" t="s">
        <v>880</v>
      </c>
      <c r="D18" s="100" t="s">
        <v>243</v>
      </c>
      <c r="E18" s="101" t="s">
        <v>244</v>
      </c>
      <c r="F18" s="102" t="s">
        <v>37</v>
      </c>
      <c r="G18" s="102">
        <v>1</v>
      </c>
      <c r="H18" s="92"/>
      <c r="I18" s="92"/>
      <c r="J18" s="92">
        <f t="shared" si="0"/>
        <v>0</v>
      </c>
    </row>
    <row r="19" spans="1:10" ht="12">
      <c r="A19" s="87" t="s">
        <v>245</v>
      </c>
      <c r="C19" s="99"/>
      <c r="D19" s="97" t="s">
        <v>246</v>
      </c>
      <c r="E19" s="101" t="s">
        <v>247</v>
      </c>
      <c r="F19" s="102" t="s">
        <v>37</v>
      </c>
      <c r="G19" s="103">
        <v>1</v>
      </c>
      <c r="H19" s="92"/>
      <c r="I19" s="92"/>
      <c r="J19" s="92">
        <f t="shared" si="0"/>
        <v>0</v>
      </c>
    </row>
    <row r="20" spans="1:10" ht="25.5">
      <c r="A20" s="87" t="s">
        <v>248</v>
      </c>
      <c r="C20" s="99" t="s">
        <v>881</v>
      </c>
      <c r="D20" s="104" t="s">
        <v>250</v>
      </c>
      <c r="E20" s="90" t="s">
        <v>882</v>
      </c>
      <c r="F20" s="102" t="s">
        <v>37</v>
      </c>
      <c r="G20" s="103">
        <v>1</v>
      </c>
      <c r="H20" s="92"/>
      <c r="I20" s="92"/>
      <c r="J20" s="92">
        <f t="shared" si="0"/>
        <v>0</v>
      </c>
    </row>
    <row r="21" spans="1:10" ht="12" customHeight="1">
      <c r="A21" s="87" t="s">
        <v>252</v>
      </c>
      <c r="C21" s="105"/>
      <c r="D21" s="86"/>
      <c r="E21" s="106"/>
      <c r="H21" s="92"/>
      <c r="I21" s="92"/>
      <c r="J21" s="92"/>
    </row>
    <row r="22" spans="1:10" ht="30" customHeight="1">
      <c r="A22" s="87" t="s">
        <v>253</v>
      </c>
      <c r="C22" s="85" t="s">
        <v>254</v>
      </c>
      <c r="D22" s="86"/>
      <c r="E22" s="84" t="s">
        <v>883</v>
      </c>
      <c r="H22" s="92"/>
      <c r="I22" s="92"/>
      <c r="J22" s="92"/>
    </row>
    <row r="23" spans="1:10" ht="36">
      <c r="A23" s="87" t="s">
        <v>256</v>
      </c>
      <c r="C23" s="99" t="s">
        <v>884</v>
      </c>
      <c r="D23" s="100" t="s">
        <v>243</v>
      </c>
      <c r="E23" s="101" t="s">
        <v>244</v>
      </c>
      <c r="F23" s="102" t="s">
        <v>37</v>
      </c>
      <c r="G23" s="102">
        <v>1</v>
      </c>
      <c r="H23" s="92"/>
      <c r="I23" s="92"/>
      <c r="J23" s="92">
        <f t="shared" si="0"/>
        <v>0</v>
      </c>
    </row>
    <row r="24" spans="1:10" ht="12">
      <c r="A24" s="87" t="s">
        <v>258</v>
      </c>
      <c r="C24" s="99"/>
      <c r="D24" s="97" t="s">
        <v>246</v>
      </c>
      <c r="E24" s="101" t="s">
        <v>247</v>
      </c>
      <c r="F24" s="102" t="s">
        <v>37</v>
      </c>
      <c r="G24" s="103">
        <v>1</v>
      </c>
      <c r="H24" s="92"/>
      <c r="I24" s="92"/>
      <c r="J24" s="92">
        <f t="shared" si="0"/>
        <v>0</v>
      </c>
    </row>
    <row r="25" spans="1:10" ht="25.5">
      <c r="A25" s="87" t="s">
        <v>259</v>
      </c>
      <c r="C25" s="99" t="s">
        <v>885</v>
      </c>
      <c r="D25" s="104" t="s">
        <v>250</v>
      </c>
      <c r="E25" s="90" t="s">
        <v>882</v>
      </c>
      <c r="F25" s="102" t="s">
        <v>37</v>
      </c>
      <c r="G25" s="103">
        <v>1</v>
      </c>
      <c r="H25" s="92"/>
      <c r="I25" s="92"/>
      <c r="J25" s="92">
        <f t="shared" si="0"/>
        <v>0</v>
      </c>
    </row>
    <row r="26" spans="1:10" ht="12" customHeight="1">
      <c r="A26" s="87" t="s">
        <v>262</v>
      </c>
      <c r="C26" s="105"/>
      <c r="D26" s="86"/>
      <c r="E26" s="106"/>
      <c r="H26" s="92"/>
      <c r="I26" s="92"/>
      <c r="J26" s="92"/>
    </row>
    <row r="27" spans="1:10" ht="30" customHeight="1">
      <c r="A27" s="87" t="s">
        <v>263</v>
      </c>
      <c r="C27" s="85" t="s">
        <v>264</v>
      </c>
      <c r="D27" s="86"/>
      <c r="E27" s="107" t="s">
        <v>886</v>
      </c>
      <c r="H27" s="92"/>
      <c r="I27" s="92"/>
      <c r="J27" s="92"/>
    </row>
    <row r="28" spans="1:10" ht="36">
      <c r="A28" s="87" t="s">
        <v>266</v>
      </c>
      <c r="C28" s="99" t="s">
        <v>242</v>
      </c>
      <c r="D28" s="100" t="s">
        <v>243</v>
      </c>
      <c r="E28" s="101" t="s">
        <v>244</v>
      </c>
      <c r="F28" s="102" t="s">
        <v>37</v>
      </c>
      <c r="G28" s="102">
        <v>1</v>
      </c>
      <c r="H28" s="92"/>
      <c r="I28" s="92"/>
      <c r="J28" s="92">
        <f t="shared" si="0"/>
        <v>0</v>
      </c>
    </row>
    <row r="29" spans="1:10" ht="12">
      <c r="A29" s="87" t="s">
        <v>268</v>
      </c>
      <c r="C29" s="99"/>
      <c r="D29" s="97" t="s">
        <v>246</v>
      </c>
      <c r="E29" s="101" t="s">
        <v>247</v>
      </c>
      <c r="F29" s="102" t="s">
        <v>37</v>
      </c>
      <c r="G29" s="103">
        <v>1</v>
      </c>
      <c r="H29" s="92"/>
      <c r="I29" s="92"/>
      <c r="J29" s="92">
        <f t="shared" si="0"/>
        <v>0</v>
      </c>
    </row>
    <row r="30" spans="1:10" ht="36">
      <c r="A30" s="87" t="s">
        <v>269</v>
      </c>
      <c r="C30" s="99" t="s">
        <v>270</v>
      </c>
      <c r="D30" s="100" t="s">
        <v>271</v>
      </c>
      <c r="E30" s="101" t="s">
        <v>272</v>
      </c>
      <c r="F30" s="102" t="s">
        <v>37</v>
      </c>
      <c r="G30" s="103">
        <v>1</v>
      </c>
      <c r="H30" s="92"/>
      <c r="I30" s="92"/>
      <c r="J30" s="92">
        <f t="shared" si="0"/>
        <v>0</v>
      </c>
    </row>
    <row r="31" spans="1:10" ht="12">
      <c r="A31" s="87"/>
      <c r="E31" s="131"/>
      <c r="H31" s="92"/>
      <c r="I31" s="92"/>
      <c r="J31" s="92"/>
    </row>
    <row r="32" spans="1:10" ht="19.5" customHeight="1">
      <c r="A32" s="87"/>
      <c r="C32" s="119"/>
      <c r="E32" s="83" t="s">
        <v>453</v>
      </c>
      <c r="H32" s="92"/>
      <c r="I32" s="92"/>
      <c r="J32" s="92"/>
    </row>
    <row r="33" spans="1:10" ht="12" customHeight="1">
      <c r="A33" s="87" t="s">
        <v>210</v>
      </c>
      <c r="C33" s="99"/>
      <c r="D33" s="266"/>
      <c r="E33" s="117" t="s">
        <v>454</v>
      </c>
      <c r="F33" s="102" t="s">
        <v>30</v>
      </c>
      <c r="G33" s="75">
        <v>179</v>
      </c>
      <c r="H33" s="92"/>
      <c r="I33" s="92"/>
      <c r="J33" s="92">
        <f t="shared" si="0"/>
        <v>0</v>
      </c>
    </row>
    <row r="34" spans="1:10" ht="12">
      <c r="A34" s="87" t="s">
        <v>214</v>
      </c>
      <c r="C34" s="99"/>
      <c r="D34" s="266"/>
      <c r="E34" s="117" t="s">
        <v>455</v>
      </c>
      <c r="F34" s="102" t="s">
        <v>30</v>
      </c>
      <c r="G34" s="75">
        <v>100</v>
      </c>
      <c r="H34" s="92"/>
      <c r="I34" s="92"/>
      <c r="J34" s="92">
        <f t="shared" si="0"/>
        <v>0</v>
      </c>
    </row>
    <row r="35" spans="1:10" ht="12">
      <c r="A35" s="87" t="s">
        <v>218</v>
      </c>
      <c r="C35" s="99"/>
      <c r="D35" s="266"/>
      <c r="E35" s="117" t="s">
        <v>456</v>
      </c>
      <c r="F35" s="102" t="s">
        <v>30</v>
      </c>
      <c r="G35" s="75">
        <v>100</v>
      </c>
      <c r="H35" s="92"/>
      <c r="I35" s="92"/>
      <c r="J35" s="92">
        <f t="shared" si="0"/>
        <v>0</v>
      </c>
    </row>
    <row r="36" spans="1:10" ht="12">
      <c r="A36" s="87" t="s">
        <v>221</v>
      </c>
      <c r="C36" s="99"/>
      <c r="D36" s="266"/>
      <c r="E36" s="117" t="s">
        <v>457</v>
      </c>
      <c r="F36" s="102" t="s">
        <v>30</v>
      </c>
      <c r="G36" s="75">
        <v>45</v>
      </c>
      <c r="H36" s="92"/>
      <c r="I36" s="92"/>
      <c r="J36" s="92">
        <f t="shared" si="0"/>
        <v>0</v>
      </c>
    </row>
    <row r="37" spans="1:10" ht="12">
      <c r="A37" s="87" t="s">
        <v>225</v>
      </c>
      <c r="C37" s="99"/>
      <c r="D37" s="266"/>
      <c r="E37" s="117" t="s">
        <v>887</v>
      </c>
      <c r="F37" s="102" t="s">
        <v>30</v>
      </c>
      <c r="G37" s="75">
        <v>50</v>
      </c>
      <c r="H37" s="92"/>
      <c r="I37" s="92"/>
      <c r="J37" s="92">
        <f t="shared" si="0"/>
        <v>0</v>
      </c>
    </row>
    <row r="38" spans="1:10" ht="12">
      <c r="A38" s="87" t="s">
        <v>229</v>
      </c>
      <c r="C38" s="99"/>
      <c r="D38" s="90"/>
      <c r="E38" s="90" t="s">
        <v>458</v>
      </c>
      <c r="F38" s="102" t="s">
        <v>30</v>
      </c>
      <c r="G38" s="75">
        <v>30</v>
      </c>
      <c r="H38" s="92"/>
      <c r="I38" s="92"/>
      <c r="J38" s="92">
        <f t="shared" si="0"/>
        <v>0</v>
      </c>
    </row>
    <row r="39" spans="1:10" ht="24">
      <c r="A39" s="87" t="s">
        <v>231</v>
      </c>
      <c r="C39" s="117"/>
      <c r="D39" s="90"/>
      <c r="E39" s="90" t="s">
        <v>459</v>
      </c>
      <c r="F39" s="102" t="s">
        <v>30</v>
      </c>
      <c r="G39" s="75">
        <v>20</v>
      </c>
      <c r="H39" s="92"/>
      <c r="I39" s="92"/>
      <c r="J39" s="92">
        <f t="shared" si="0"/>
        <v>0</v>
      </c>
    </row>
    <row r="40" spans="1:10" ht="24">
      <c r="A40" s="87" t="s">
        <v>233</v>
      </c>
      <c r="C40" s="117"/>
      <c r="D40" s="90"/>
      <c r="E40" s="90" t="s">
        <v>460</v>
      </c>
      <c r="F40" s="102" t="s">
        <v>30</v>
      </c>
      <c r="G40" s="75">
        <v>25</v>
      </c>
      <c r="H40" s="92"/>
      <c r="I40" s="92"/>
      <c r="J40" s="92">
        <f t="shared" si="0"/>
        <v>0</v>
      </c>
    </row>
    <row r="41" spans="1:10" ht="12" customHeight="1">
      <c r="A41" s="87" t="s">
        <v>237</v>
      </c>
      <c r="C41" s="99"/>
      <c r="D41" s="90"/>
      <c r="E41" s="90" t="s">
        <v>461</v>
      </c>
      <c r="F41" s="102" t="s">
        <v>30</v>
      </c>
      <c r="G41" s="75">
        <v>15</v>
      </c>
      <c r="H41" s="92"/>
      <c r="I41" s="92"/>
      <c r="J41" s="92">
        <f t="shared" si="0"/>
        <v>0</v>
      </c>
    </row>
    <row r="42" spans="1:10" ht="24">
      <c r="A42" s="87" t="s">
        <v>238</v>
      </c>
      <c r="C42" s="117"/>
      <c r="D42" s="117"/>
      <c r="E42" s="90" t="s">
        <v>462</v>
      </c>
      <c r="F42" s="102" t="s">
        <v>30</v>
      </c>
      <c r="G42" s="75">
        <v>30</v>
      </c>
      <c r="H42" s="92"/>
      <c r="I42" s="92"/>
      <c r="J42" s="92">
        <f t="shared" si="0"/>
        <v>0</v>
      </c>
    </row>
    <row r="43" spans="1:10" ht="24">
      <c r="A43" s="87" t="s">
        <v>241</v>
      </c>
      <c r="C43" s="117"/>
      <c r="D43" s="90"/>
      <c r="E43" s="117" t="s">
        <v>463</v>
      </c>
      <c r="F43" s="102" t="s">
        <v>30</v>
      </c>
      <c r="G43" s="75">
        <v>35</v>
      </c>
      <c r="H43" s="92"/>
      <c r="I43" s="92"/>
      <c r="J43" s="92">
        <f t="shared" si="0"/>
        <v>0</v>
      </c>
    </row>
    <row r="44" spans="1:10" ht="24">
      <c r="A44" s="87" t="s">
        <v>245</v>
      </c>
      <c r="C44" s="117"/>
      <c r="D44" s="90"/>
      <c r="E44" s="90" t="s">
        <v>464</v>
      </c>
      <c r="F44" s="102" t="s">
        <v>30</v>
      </c>
      <c r="G44" s="75">
        <v>20</v>
      </c>
      <c r="H44" s="92"/>
      <c r="I44" s="92"/>
      <c r="J44" s="92">
        <f t="shared" si="0"/>
        <v>0</v>
      </c>
    </row>
    <row r="45" spans="1:10" ht="12" customHeight="1">
      <c r="A45" s="87" t="s">
        <v>248</v>
      </c>
      <c r="C45" s="134"/>
      <c r="D45" s="117"/>
      <c r="E45" s="90" t="s">
        <v>465</v>
      </c>
      <c r="F45" s="102" t="s">
        <v>30</v>
      </c>
      <c r="G45" s="75">
        <v>20</v>
      </c>
      <c r="H45" s="92"/>
      <c r="I45" s="92"/>
      <c r="J45" s="92">
        <f t="shared" si="0"/>
        <v>0</v>
      </c>
    </row>
    <row r="46" spans="1:10" ht="12">
      <c r="A46" s="87" t="s">
        <v>252</v>
      </c>
      <c r="D46" s="90"/>
      <c r="E46" s="117" t="s">
        <v>466</v>
      </c>
      <c r="F46" s="102" t="s">
        <v>37</v>
      </c>
      <c r="G46" s="75">
        <v>40</v>
      </c>
      <c r="H46" s="92"/>
      <c r="I46" s="92"/>
      <c r="J46" s="92">
        <f t="shared" si="0"/>
        <v>0</v>
      </c>
    </row>
    <row r="47" spans="1:10" ht="12">
      <c r="A47" s="87"/>
      <c r="D47" s="90"/>
      <c r="E47" s="117"/>
      <c r="F47" s="102"/>
      <c r="G47" s="102"/>
      <c r="H47" s="92"/>
      <c r="I47" s="92"/>
      <c r="J47" s="92"/>
    </row>
    <row r="48" spans="1:10" ht="19.5" customHeight="1">
      <c r="A48" s="87"/>
      <c r="C48" s="119"/>
      <c r="E48" s="83" t="s">
        <v>467</v>
      </c>
      <c r="H48" s="92"/>
      <c r="I48" s="92"/>
      <c r="J48" s="92"/>
    </row>
    <row r="49" spans="1:10" ht="12">
      <c r="A49" s="87" t="s">
        <v>210</v>
      </c>
      <c r="E49" s="87" t="s">
        <v>468</v>
      </c>
      <c r="F49" s="102" t="s">
        <v>17</v>
      </c>
      <c r="G49" s="102">
        <v>1</v>
      </c>
      <c r="H49" s="92"/>
      <c r="I49" s="92"/>
      <c r="J49" s="92">
        <f t="shared" si="0"/>
        <v>0</v>
      </c>
    </row>
    <row r="50" spans="1:10" ht="12">
      <c r="A50" s="87" t="s">
        <v>214</v>
      </c>
      <c r="E50" s="87" t="s">
        <v>469</v>
      </c>
      <c r="F50" s="102" t="s">
        <v>17</v>
      </c>
      <c r="G50" s="102">
        <v>1</v>
      </c>
      <c r="H50" s="92"/>
      <c r="I50" s="92"/>
      <c r="J50" s="92">
        <f t="shared" si="0"/>
        <v>0</v>
      </c>
    </row>
    <row r="51" spans="1:10" ht="12">
      <c r="A51" s="87" t="s">
        <v>218</v>
      </c>
      <c r="E51" s="87" t="s">
        <v>470</v>
      </c>
      <c r="F51" s="102" t="s">
        <v>17</v>
      </c>
      <c r="G51" s="102">
        <v>1</v>
      </c>
      <c r="H51" s="92"/>
      <c r="I51" s="92"/>
      <c r="J51" s="92">
        <f t="shared" si="0"/>
        <v>0</v>
      </c>
    </row>
    <row r="52" spans="1:10" ht="12">
      <c r="A52" s="87" t="s">
        <v>221</v>
      </c>
      <c r="E52" s="87" t="s">
        <v>471</v>
      </c>
      <c r="F52" s="102" t="s">
        <v>17</v>
      </c>
      <c r="G52" s="102">
        <v>1</v>
      </c>
      <c r="H52" s="92"/>
      <c r="I52" s="92"/>
      <c r="J52" s="92">
        <f t="shared" si="0"/>
        <v>0</v>
      </c>
    </row>
    <row r="53" spans="1:10" ht="12">
      <c r="A53" s="87" t="s">
        <v>225</v>
      </c>
      <c r="E53" s="87" t="s">
        <v>472</v>
      </c>
      <c r="F53" s="102" t="s">
        <v>17</v>
      </c>
      <c r="G53" s="102">
        <v>1</v>
      </c>
      <c r="H53" s="92"/>
      <c r="I53" s="92"/>
      <c r="J53" s="92">
        <f t="shared" si="0"/>
        <v>0</v>
      </c>
    </row>
    <row r="54" spans="1:10" ht="12">
      <c r="A54" s="87" t="s">
        <v>229</v>
      </c>
      <c r="E54" s="87" t="s">
        <v>473</v>
      </c>
      <c r="F54" s="102" t="s">
        <v>17</v>
      </c>
      <c r="G54" s="102">
        <v>1</v>
      </c>
      <c r="H54" s="92"/>
      <c r="I54" s="92"/>
      <c r="J54" s="92">
        <f t="shared" si="0"/>
        <v>0</v>
      </c>
    </row>
    <row r="55" spans="1:10" ht="12">
      <c r="A55" s="87" t="s">
        <v>231</v>
      </c>
      <c r="E55" s="87" t="s">
        <v>474</v>
      </c>
      <c r="F55" s="102" t="s">
        <v>17</v>
      </c>
      <c r="G55" s="102">
        <v>1</v>
      </c>
      <c r="H55" s="92"/>
      <c r="I55" s="92"/>
      <c r="J55" s="92">
        <f t="shared" si="0"/>
        <v>0</v>
      </c>
    </row>
    <row r="56" spans="1:10" ht="12">
      <c r="A56" s="87" t="s">
        <v>233</v>
      </c>
      <c r="E56" s="87" t="s">
        <v>475</v>
      </c>
      <c r="F56" s="102" t="s">
        <v>17</v>
      </c>
      <c r="G56" s="102">
        <v>1</v>
      </c>
      <c r="H56" s="92"/>
      <c r="I56" s="92"/>
      <c r="J56" s="92">
        <f t="shared" si="0"/>
        <v>0</v>
      </c>
    </row>
    <row r="57" spans="1:10" ht="12">
      <c r="A57" s="87" t="s">
        <v>237</v>
      </c>
      <c r="E57" s="87" t="s">
        <v>476</v>
      </c>
      <c r="F57" s="102" t="s">
        <v>17</v>
      </c>
      <c r="G57" s="102">
        <v>1</v>
      </c>
      <c r="H57" s="92"/>
      <c r="I57" s="92"/>
      <c r="J57" s="92">
        <f t="shared" si="0"/>
        <v>0</v>
      </c>
    </row>
    <row r="58" spans="1:10" ht="24">
      <c r="A58" s="87" t="s">
        <v>238</v>
      </c>
      <c r="E58" s="137" t="s">
        <v>477</v>
      </c>
      <c r="F58" s="102" t="s">
        <v>17</v>
      </c>
      <c r="G58" s="102">
        <v>1</v>
      </c>
      <c r="H58" s="92"/>
      <c r="I58" s="92"/>
      <c r="J58" s="92">
        <f t="shared" si="0"/>
        <v>0</v>
      </c>
    </row>
    <row r="59" spans="1:10" ht="12">
      <c r="A59" s="87" t="s">
        <v>241</v>
      </c>
      <c r="E59" s="87" t="s">
        <v>478</v>
      </c>
      <c r="F59" s="102" t="s">
        <v>17</v>
      </c>
      <c r="G59" s="102">
        <v>1</v>
      </c>
      <c r="H59" s="92"/>
      <c r="I59" s="92"/>
      <c r="J59" s="92">
        <f t="shared" si="0"/>
        <v>0</v>
      </c>
    </row>
    <row r="60" spans="1:10" ht="12">
      <c r="A60" s="87" t="s">
        <v>245</v>
      </c>
      <c r="E60" s="87" t="s">
        <v>479</v>
      </c>
      <c r="F60" s="102" t="s">
        <v>17</v>
      </c>
      <c r="G60" s="102">
        <v>1</v>
      </c>
      <c r="H60" s="92"/>
      <c r="I60" s="92"/>
      <c r="J60" s="92">
        <f>G60*H60+G60*I60</f>
        <v>0</v>
      </c>
    </row>
    <row r="62" spans="5:10" ht="12.75">
      <c r="E62" s="138" t="s">
        <v>480</v>
      </c>
      <c r="J62" s="414">
        <f>SUM(J8:J60)</f>
        <v>0</v>
      </c>
    </row>
    <row r="63" ht="12.75">
      <c r="E63" s="138"/>
    </row>
    <row r="64" ht="12.75">
      <c r="E64" s="138"/>
    </row>
  </sheetData>
  <sheetProtection/>
  <mergeCells count="1">
    <mergeCell ref="C5:G5"/>
  </mergeCells>
  <printOptions gridLines="1"/>
  <pageMargins left="0.1968503937007874" right="0.1968503937007874" top="0.5905511811023623" bottom="0.3937007874015748" header="0.1968503937007874" footer="0.1968503937007874"/>
  <pageSetup horizontalDpi="180" verticalDpi="180" orientation="landscape" paperSize="9" r:id="rId1"/>
  <headerFooter alignWithMargins="0">
    <oddHeader>&amp;LSnížení energetické náročnosti ZŠ Jesenice</oddHeader>
    <oddFooter>&amp;L&amp;9Soupis prací zařízení M+R&amp;C&amp;9&amp;P/&amp;N&amp;Rč.zak.:130129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25"/>
  <sheetViews>
    <sheetView view="pageBreakPreview" zoomScaleNormal="85" zoomScaleSheetLayoutView="100" zoomScalePageLayoutView="0" workbookViewId="0" topLeftCell="A1">
      <pane xSplit="1" ySplit="4" topLeftCell="B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G15" sqref="G15"/>
    </sheetView>
  </sheetViews>
  <sheetFormatPr defaultColWidth="9.00390625" defaultRowHeight="13.5" customHeight="1"/>
  <cols>
    <col min="1" max="2" width="6.625" style="232" customWidth="1"/>
    <col min="3" max="3" width="7.75390625" style="232" customWidth="1"/>
    <col min="4" max="4" width="77.875" style="258" customWidth="1"/>
    <col min="5" max="5" width="5.00390625" style="183" customWidth="1"/>
    <col min="6" max="6" width="10.75390625" style="184" customWidth="1"/>
    <col min="7" max="7" width="11.75390625" style="203" customWidth="1"/>
    <col min="8" max="8" width="13.00390625" style="203" customWidth="1"/>
  </cols>
  <sheetData>
    <row r="1" spans="1:8" s="179" customFormat="1" ht="15.75">
      <c r="A1" s="172"/>
      <c r="B1" s="173"/>
      <c r="C1" s="263" t="s">
        <v>8</v>
      </c>
      <c r="D1" s="174" t="s">
        <v>482</v>
      </c>
      <c r="E1" s="175"/>
      <c r="F1" s="176"/>
      <c r="G1" s="177"/>
      <c r="H1" s="178"/>
    </row>
    <row r="2" spans="1:8" ht="19.5" customHeight="1">
      <c r="A2" s="180"/>
      <c r="B2" s="181"/>
      <c r="C2" s="264" t="s">
        <v>9</v>
      </c>
      <c r="D2" s="182" t="s">
        <v>872</v>
      </c>
      <c r="G2" s="185"/>
      <c r="H2" s="186"/>
    </row>
    <row r="3" spans="1:8" ht="19.5" customHeight="1">
      <c r="A3" s="180"/>
      <c r="B3" s="181"/>
      <c r="C3" s="181"/>
      <c r="D3" s="187" t="s">
        <v>483</v>
      </c>
      <c r="G3" s="185"/>
      <c r="H3" s="186"/>
    </row>
    <row r="4" spans="1:8" s="191" customFormat="1" ht="42" customHeight="1">
      <c r="A4" s="188" t="s">
        <v>807</v>
      </c>
      <c r="B4" s="189" t="s">
        <v>808</v>
      </c>
      <c r="C4" s="189" t="s">
        <v>809</v>
      </c>
      <c r="D4" s="189" t="s">
        <v>200</v>
      </c>
      <c r="E4" s="189" t="s">
        <v>810</v>
      </c>
      <c r="F4" s="189" t="s">
        <v>811</v>
      </c>
      <c r="G4" s="189" t="s">
        <v>812</v>
      </c>
      <c r="H4" s="190" t="s">
        <v>813</v>
      </c>
    </row>
    <row r="5" spans="1:9" s="191" customFormat="1" ht="12.75">
      <c r="A5" s="188">
        <v>1</v>
      </c>
      <c r="B5" s="189">
        <v>2</v>
      </c>
      <c r="C5" s="189">
        <v>3</v>
      </c>
      <c r="D5" s="189">
        <v>4</v>
      </c>
      <c r="E5" s="189">
        <v>5</v>
      </c>
      <c r="F5" s="189">
        <v>6</v>
      </c>
      <c r="G5" s="189">
        <v>7</v>
      </c>
      <c r="H5" s="190">
        <v>8</v>
      </c>
      <c r="I5" s="192"/>
    </row>
    <row r="6" spans="1:28" s="198" customFormat="1" ht="141.75" customHeight="1">
      <c r="A6" s="193"/>
      <c r="B6" s="183"/>
      <c r="C6" s="183"/>
      <c r="D6" s="194" t="s">
        <v>814</v>
      </c>
      <c r="E6" s="195"/>
      <c r="F6" s="184"/>
      <c r="G6" s="196"/>
      <c r="H6" s="416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</row>
    <row r="7" spans="1:28" s="198" customFormat="1" ht="93.75" customHeight="1">
      <c r="A7" s="193"/>
      <c r="B7" s="183"/>
      <c r="C7" s="183"/>
      <c r="D7" s="199" t="s">
        <v>815</v>
      </c>
      <c r="E7" s="195"/>
      <c r="F7" s="184"/>
      <c r="G7" s="196"/>
      <c r="H7" s="416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</row>
    <row r="8" spans="1:8" s="201" customFormat="1" ht="15.75" customHeight="1">
      <c r="A8" s="193"/>
      <c r="B8" s="183"/>
      <c r="C8" s="183"/>
      <c r="D8" s="138"/>
      <c r="E8" s="183"/>
      <c r="F8" s="184"/>
      <c r="G8" s="200"/>
      <c r="H8" s="417"/>
    </row>
    <row r="9" spans="1:8" s="201" customFormat="1" ht="15.75" customHeight="1">
      <c r="A9" s="193"/>
      <c r="B9" s="183"/>
      <c r="C9" s="183"/>
      <c r="D9" s="138" t="s">
        <v>816</v>
      </c>
      <c r="E9" s="183"/>
      <c r="F9" s="184"/>
      <c r="G9" s="200"/>
      <c r="H9" s="417"/>
    </row>
    <row r="10" spans="1:8" s="201" customFormat="1" ht="12.75">
      <c r="A10" s="193"/>
      <c r="B10" s="183"/>
      <c r="C10" s="183"/>
      <c r="D10" s="138"/>
      <c r="E10" s="183"/>
      <c r="F10" s="184"/>
      <c r="G10" s="200"/>
      <c r="H10" s="417"/>
    </row>
    <row r="11" spans="1:8" s="201" customFormat="1" ht="12.75" customHeight="1">
      <c r="A11" s="193"/>
      <c r="B11" s="183"/>
      <c r="C11" s="183"/>
      <c r="D11" s="202" t="s">
        <v>817</v>
      </c>
      <c r="E11" s="195"/>
      <c r="F11" s="184"/>
      <c r="G11" s="203"/>
      <c r="H11" s="416"/>
    </row>
    <row r="12" spans="1:8" s="201" customFormat="1" ht="12.75" customHeight="1">
      <c r="A12" s="193"/>
      <c r="B12" s="183"/>
      <c r="C12" s="183"/>
      <c r="D12" s="202" t="s">
        <v>818</v>
      </c>
      <c r="E12" s="195"/>
      <c r="F12" s="184"/>
      <c r="G12" s="203"/>
      <c r="H12" s="416"/>
    </row>
    <row r="13" spans="1:8" s="201" customFormat="1" ht="12.75" customHeight="1">
      <c r="A13" s="193"/>
      <c r="B13" s="183"/>
      <c r="C13" s="183"/>
      <c r="D13" s="202" t="s">
        <v>819</v>
      </c>
      <c r="E13" s="195"/>
      <c r="F13" s="184"/>
      <c r="G13" s="203"/>
      <c r="H13" s="416"/>
    </row>
    <row r="14" spans="1:8" s="201" customFormat="1" ht="25.5" customHeight="1">
      <c r="A14" s="193"/>
      <c r="B14" s="183"/>
      <c r="C14" s="183"/>
      <c r="D14" s="202" t="s">
        <v>820</v>
      </c>
      <c r="E14" s="195"/>
      <c r="F14" s="184"/>
      <c r="G14" s="203"/>
      <c r="H14" s="416"/>
    </row>
    <row r="15" spans="1:8" s="201" customFormat="1" ht="12.75" customHeight="1">
      <c r="A15" s="193">
        <v>1</v>
      </c>
      <c r="B15" s="183"/>
      <c r="C15" s="183"/>
      <c r="D15" s="205" t="s">
        <v>821</v>
      </c>
      <c r="E15" s="195" t="s">
        <v>30</v>
      </c>
      <c r="F15" s="206">
        <v>3</v>
      </c>
      <c r="G15" s="207"/>
      <c r="H15" s="416">
        <f>F15*G15</f>
        <v>0</v>
      </c>
    </row>
    <row r="16" spans="1:8" s="201" customFormat="1" ht="12.75" customHeight="1">
      <c r="A16" s="193">
        <v>2</v>
      </c>
      <c r="B16" s="183"/>
      <c r="C16" s="183"/>
      <c r="D16" s="205" t="s">
        <v>822</v>
      </c>
      <c r="E16" s="195" t="s">
        <v>30</v>
      </c>
      <c r="F16" s="206">
        <v>5</v>
      </c>
      <c r="G16" s="207"/>
      <c r="H16" s="416">
        <f>F16*G16</f>
        <v>0</v>
      </c>
    </row>
    <row r="17" spans="1:8" s="201" customFormat="1" ht="12.75" customHeight="1" thickBot="1">
      <c r="A17" s="208"/>
      <c r="B17" s="209"/>
      <c r="C17" s="209"/>
      <c r="D17" s="210"/>
      <c r="E17" s="211"/>
      <c r="F17" s="212"/>
      <c r="G17" s="213"/>
      <c r="H17" s="416"/>
    </row>
    <row r="18" spans="1:8" s="201" customFormat="1" ht="12.75" customHeight="1">
      <c r="A18" s="214">
        <v>3</v>
      </c>
      <c r="B18" s="215"/>
      <c r="C18" s="215"/>
      <c r="D18" s="216" t="s">
        <v>823</v>
      </c>
      <c r="E18" s="217" t="s">
        <v>17</v>
      </c>
      <c r="F18" s="218">
        <v>1</v>
      </c>
      <c r="G18" s="219"/>
      <c r="H18" s="416">
        <f>F18*G18</f>
        <v>0</v>
      </c>
    </row>
    <row r="19" spans="1:8" s="201" customFormat="1" ht="14.25" customHeight="1">
      <c r="A19" s="193"/>
      <c r="B19" s="183"/>
      <c r="C19" s="183"/>
      <c r="D19" s="205"/>
      <c r="E19" s="195"/>
      <c r="F19" s="184"/>
      <c r="G19" s="207"/>
      <c r="H19" s="416"/>
    </row>
    <row r="20" spans="1:8" s="225" customFormat="1" ht="12.75" customHeight="1">
      <c r="A20" s="220">
        <v>4</v>
      </c>
      <c r="B20" s="221"/>
      <c r="C20" s="221"/>
      <c r="D20" s="222" t="s">
        <v>824</v>
      </c>
      <c r="E20" s="223" t="s">
        <v>37</v>
      </c>
      <c r="F20" s="206">
        <v>2</v>
      </c>
      <c r="G20" s="224"/>
      <c r="H20" s="416">
        <f>F20*G20</f>
        <v>0</v>
      </c>
    </row>
    <row r="21" spans="1:9" s="227" customFormat="1" ht="12.75" customHeight="1">
      <c r="A21" s="220">
        <v>5</v>
      </c>
      <c r="B21" s="183"/>
      <c r="C21" s="183"/>
      <c r="D21" s="226" t="s">
        <v>825</v>
      </c>
      <c r="E21" s="195" t="s">
        <v>30</v>
      </c>
      <c r="F21" s="184">
        <v>1</v>
      </c>
      <c r="G21" s="207"/>
      <c r="H21" s="416">
        <f>F21*G21</f>
        <v>0</v>
      </c>
      <c r="I21" s="225"/>
    </row>
    <row r="22" spans="1:8" s="225" customFormat="1" ht="12.75" customHeight="1">
      <c r="A22" s="220">
        <v>6</v>
      </c>
      <c r="B22" s="228"/>
      <c r="C22" s="228"/>
      <c r="D22" s="229" t="s">
        <v>826</v>
      </c>
      <c r="E22" s="230" t="s">
        <v>37</v>
      </c>
      <c r="F22" s="231">
        <v>2</v>
      </c>
      <c r="G22" s="224"/>
      <c r="H22" s="416">
        <f>F22*G22</f>
        <v>0</v>
      </c>
    </row>
    <row r="23" spans="1:8" s="225" customFormat="1" ht="12.75" customHeight="1">
      <c r="A23" s="220">
        <v>7</v>
      </c>
      <c r="B23" s="228"/>
      <c r="C23" s="228"/>
      <c r="D23" s="229" t="s">
        <v>827</v>
      </c>
      <c r="E23" s="230" t="s">
        <v>37</v>
      </c>
      <c r="F23" s="231">
        <v>1</v>
      </c>
      <c r="G23" s="224"/>
      <c r="H23" s="416">
        <f>F23*G23</f>
        <v>0</v>
      </c>
    </row>
    <row r="24" spans="1:8" s="201" customFormat="1" ht="12.75" customHeight="1">
      <c r="A24" s="220"/>
      <c r="B24" s="232"/>
      <c r="C24" s="232"/>
      <c r="D24" s="233"/>
      <c r="E24" s="25"/>
      <c r="F24" s="234"/>
      <c r="G24" s="207"/>
      <c r="H24" s="416"/>
    </row>
    <row r="25" spans="1:8" s="201" customFormat="1" ht="12" customHeight="1">
      <c r="A25" s="220"/>
      <c r="B25" s="232"/>
      <c r="C25" s="232"/>
      <c r="D25" s="235" t="s">
        <v>828</v>
      </c>
      <c r="E25" s="232"/>
      <c r="F25" s="234"/>
      <c r="G25" s="207"/>
      <c r="H25" s="416"/>
    </row>
    <row r="26" spans="1:8" s="201" customFormat="1" ht="12.75" customHeight="1">
      <c r="A26" s="220">
        <v>8</v>
      </c>
      <c r="B26" s="232"/>
      <c r="C26" s="232"/>
      <c r="D26" s="236" t="s">
        <v>829</v>
      </c>
      <c r="E26" s="234" t="s">
        <v>30</v>
      </c>
      <c r="F26" s="184">
        <v>1</v>
      </c>
      <c r="G26" s="207"/>
      <c r="H26" s="416">
        <f>F26*G26</f>
        <v>0</v>
      </c>
    </row>
    <row r="27" spans="1:8" s="201" customFormat="1" ht="12.75" customHeight="1">
      <c r="A27" s="220">
        <v>9</v>
      </c>
      <c r="B27" s="232"/>
      <c r="C27" s="232"/>
      <c r="D27" s="236" t="s">
        <v>830</v>
      </c>
      <c r="E27" s="234" t="s">
        <v>30</v>
      </c>
      <c r="F27" s="184">
        <v>1.5</v>
      </c>
      <c r="G27" s="207"/>
      <c r="H27" s="416">
        <f>F27*G27</f>
        <v>0</v>
      </c>
    </row>
    <row r="28" spans="1:8" s="201" customFormat="1" ht="12.75" customHeight="1">
      <c r="A28" s="220">
        <v>10</v>
      </c>
      <c r="B28" s="232"/>
      <c r="C28" s="232"/>
      <c r="D28" s="236" t="s">
        <v>831</v>
      </c>
      <c r="E28" s="234" t="s">
        <v>30</v>
      </c>
      <c r="F28" s="184">
        <v>3</v>
      </c>
      <c r="G28" s="207"/>
      <c r="H28" s="416">
        <f>F28*G28</f>
        <v>0</v>
      </c>
    </row>
    <row r="29" spans="1:8" s="201" customFormat="1" ht="12.75" customHeight="1">
      <c r="A29" s="220">
        <v>11</v>
      </c>
      <c r="B29" s="232"/>
      <c r="C29" s="232"/>
      <c r="D29" s="236" t="s">
        <v>832</v>
      </c>
      <c r="E29" s="234" t="s">
        <v>30</v>
      </c>
      <c r="F29" s="184">
        <v>1.5</v>
      </c>
      <c r="G29" s="207"/>
      <c r="H29" s="416">
        <f>F29*G29</f>
        <v>0</v>
      </c>
    </row>
    <row r="30" spans="1:8" s="201" customFormat="1" ht="12.75" customHeight="1">
      <c r="A30" s="220"/>
      <c r="B30" s="232"/>
      <c r="C30" s="232"/>
      <c r="D30" s="236"/>
      <c r="E30" s="234"/>
      <c r="F30" s="184"/>
      <c r="G30" s="207"/>
      <c r="H30" s="416"/>
    </row>
    <row r="31" spans="1:8" s="201" customFormat="1" ht="12.75" customHeight="1">
      <c r="A31" s="220"/>
      <c r="B31" s="232"/>
      <c r="C31" s="232"/>
      <c r="D31" s="237" t="s">
        <v>833</v>
      </c>
      <c r="E31" s="234"/>
      <c r="F31" s="184"/>
      <c r="G31" s="207"/>
      <c r="H31" s="416"/>
    </row>
    <row r="32" spans="1:8" s="201" customFormat="1" ht="51.75" customHeight="1">
      <c r="A32" s="220">
        <v>12</v>
      </c>
      <c r="B32" s="232"/>
      <c r="C32" s="232"/>
      <c r="D32" s="238" t="s">
        <v>834</v>
      </c>
      <c r="E32" s="234" t="s">
        <v>17</v>
      </c>
      <c r="F32" s="184">
        <v>1</v>
      </c>
      <c r="G32" s="207"/>
      <c r="H32" s="416">
        <f>F32*G32</f>
        <v>0</v>
      </c>
    </row>
    <row r="33" spans="1:8" s="201" customFormat="1" ht="12.75" customHeight="1">
      <c r="A33" s="220"/>
      <c r="B33" s="232"/>
      <c r="C33" s="232"/>
      <c r="D33" s="236"/>
      <c r="E33" s="234"/>
      <c r="F33" s="184"/>
      <c r="G33" s="207"/>
      <c r="H33" s="416"/>
    </row>
    <row r="34" spans="1:8" s="201" customFormat="1" ht="12.75" customHeight="1">
      <c r="A34" s="220"/>
      <c r="B34" s="232"/>
      <c r="C34" s="232"/>
      <c r="D34" s="237" t="s">
        <v>835</v>
      </c>
      <c r="E34" s="25"/>
      <c r="F34" s="234"/>
      <c r="G34" s="207"/>
      <c r="H34" s="416"/>
    </row>
    <row r="35" spans="1:8" s="201" customFormat="1" ht="12.75" customHeight="1">
      <c r="A35" s="220">
        <v>13</v>
      </c>
      <c r="B35" s="232"/>
      <c r="C35" s="232"/>
      <c r="D35" s="239" t="s">
        <v>836</v>
      </c>
      <c r="E35" s="25" t="s">
        <v>30</v>
      </c>
      <c r="F35" s="234">
        <f>SUM(F15:F16)</f>
        <v>8</v>
      </c>
      <c r="G35" s="207"/>
      <c r="H35" s="416">
        <f>F35*G35</f>
        <v>0</v>
      </c>
    </row>
    <row r="36" spans="1:8" s="227" customFormat="1" ht="12.75" customHeight="1">
      <c r="A36" s="220"/>
      <c r="B36" s="232"/>
      <c r="C36" s="232"/>
      <c r="D36" s="240"/>
      <c r="E36" s="25"/>
      <c r="F36" s="234"/>
      <c r="G36" s="207"/>
      <c r="H36" s="416"/>
    </row>
    <row r="37" spans="1:9" s="201" customFormat="1" ht="13.5" customHeight="1">
      <c r="A37" s="220"/>
      <c r="B37" s="232"/>
      <c r="C37" s="232"/>
      <c r="D37" s="202" t="s">
        <v>165</v>
      </c>
      <c r="E37" s="183"/>
      <c r="F37" s="184"/>
      <c r="G37" s="207"/>
      <c r="H37" s="416"/>
      <c r="I37" s="241"/>
    </row>
    <row r="38" spans="1:9" s="201" customFormat="1" ht="12.75" customHeight="1">
      <c r="A38" s="220">
        <v>14</v>
      </c>
      <c r="B38" s="183"/>
      <c r="C38" s="183"/>
      <c r="D38" s="239" t="s">
        <v>837</v>
      </c>
      <c r="E38" s="183" t="s">
        <v>17</v>
      </c>
      <c r="F38" s="184">
        <v>1</v>
      </c>
      <c r="G38" s="207"/>
      <c r="H38" s="416">
        <f>F38*G38</f>
        <v>0</v>
      </c>
      <c r="I38" s="241"/>
    </row>
    <row r="39" spans="1:9" s="201" customFormat="1" ht="12.75" customHeight="1">
      <c r="A39" s="220">
        <v>15</v>
      </c>
      <c r="B39" s="183"/>
      <c r="C39" s="183"/>
      <c r="D39" s="239" t="s">
        <v>838</v>
      </c>
      <c r="E39" s="183" t="s">
        <v>17</v>
      </c>
      <c r="F39" s="184">
        <v>1</v>
      </c>
      <c r="G39" s="207"/>
      <c r="H39" s="416">
        <f>F39*G39</f>
        <v>0</v>
      </c>
      <c r="I39" s="241"/>
    </row>
    <row r="40" spans="1:9" s="201" customFormat="1" ht="12.75" customHeight="1">
      <c r="A40" s="220">
        <v>16</v>
      </c>
      <c r="B40" s="183"/>
      <c r="C40" s="183"/>
      <c r="D40" s="239" t="s">
        <v>839</v>
      </c>
      <c r="E40" s="183" t="s">
        <v>17</v>
      </c>
      <c r="F40" s="184">
        <v>1</v>
      </c>
      <c r="G40" s="207"/>
      <c r="H40" s="416">
        <f>F40*G40</f>
        <v>0</v>
      </c>
      <c r="I40" s="241"/>
    </row>
    <row r="41" spans="1:9" s="201" customFormat="1" ht="12.75" customHeight="1">
      <c r="A41" s="220"/>
      <c r="B41" s="183"/>
      <c r="C41" s="183"/>
      <c r="D41" s="239"/>
      <c r="E41" s="183"/>
      <c r="F41" s="184"/>
      <c r="G41" s="207"/>
      <c r="H41" s="416"/>
      <c r="I41" s="241"/>
    </row>
    <row r="42" spans="1:8" s="201" customFormat="1" ht="15.75" customHeight="1">
      <c r="A42" s="193"/>
      <c r="B42" s="183"/>
      <c r="C42" s="183"/>
      <c r="D42" s="138" t="s">
        <v>840</v>
      </c>
      <c r="E42" s="183"/>
      <c r="F42" s="184"/>
      <c r="G42" s="242"/>
      <c r="H42" s="416">
        <f>SUM(H15:H40)</f>
        <v>0</v>
      </c>
    </row>
    <row r="43" spans="1:8" s="201" customFormat="1" ht="15.75" customHeight="1">
      <c r="A43" s="193"/>
      <c r="B43" s="183"/>
      <c r="C43" s="183"/>
      <c r="D43" s="138" t="s">
        <v>841</v>
      </c>
      <c r="E43" s="243" t="s">
        <v>17</v>
      </c>
      <c r="F43" s="184">
        <v>1</v>
      </c>
      <c r="G43" s="242"/>
      <c r="H43" s="416">
        <f>F43*G43</f>
        <v>0</v>
      </c>
    </row>
    <row r="44" spans="1:8" s="201" customFormat="1" ht="15.75" customHeight="1">
      <c r="A44" s="193"/>
      <c r="B44" s="183"/>
      <c r="C44" s="183"/>
      <c r="D44" s="138" t="s">
        <v>842</v>
      </c>
      <c r="E44" s="183"/>
      <c r="F44" s="184"/>
      <c r="G44" s="242"/>
      <c r="H44" s="418">
        <f>SUM(H42:H43)</f>
        <v>0</v>
      </c>
    </row>
    <row r="45" spans="1:8" s="201" customFormat="1" ht="15.75" customHeight="1" thickBot="1">
      <c r="A45" s="208"/>
      <c r="B45" s="209"/>
      <c r="C45" s="209"/>
      <c r="D45" s="244"/>
      <c r="E45" s="209"/>
      <c r="F45" s="245"/>
      <c r="G45" s="246"/>
      <c r="H45" s="416"/>
    </row>
    <row r="46" spans="1:8" s="201" customFormat="1" ht="18" customHeight="1">
      <c r="A46" s="247"/>
      <c r="B46" s="215"/>
      <c r="C46" s="215"/>
      <c r="D46" s="248" t="s">
        <v>843</v>
      </c>
      <c r="E46" s="215"/>
      <c r="F46" s="218"/>
      <c r="G46" s="219"/>
      <c r="H46" s="416"/>
    </row>
    <row r="47" spans="1:8" s="227" customFormat="1" ht="12.75" customHeight="1">
      <c r="A47" s="220"/>
      <c r="B47" s="183"/>
      <c r="C47" s="183"/>
      <c r="D47" s="205"/>
      <c r="E47" s="195"/>
      <c r="F47" s="184"/>
      <c r="G47" s="207"/>
      <c r="H47" s="416"/>
    </row>
    <row r="48" spans="1:8" s="201" customFormat="1" ht="12.75" customHeight="1">
      <c r="A48" s="220"/>
      <c r="B48" s="183"/>
      <c r="C48" s="183"/>
      <c r="D48" s="249" t="s">
        <v>844</v>
      </c>
      <c r="E48" s="183"/>
      <c r="F48" s="184"/>
      <c r="G48" s="207"/>
      <c r="H48" s="416"/>
    </row>
    <row r="49" spans="1:8" s="201" customFormat="1" ht="12.75" customHeight="1">
      <c r="A49" s="220">
        <v>17</v>
      </c>
      <c r="B49" s="183"/>
      <c r="C49" s="183"/>
      <c r="D49" s="250" t="s">
        <v>845</v>
      </c>
      <c r="E49" s="195" t="s">
        <v>17</v>
      </c>
      <c r="F49" s="184">
        <v>1</v>
      </c>
      <c r="G49" s="207"/>
      <c r="H49" s="416">
        <f>F49*G49</f>
        <v>0</v>
      </c>
    </row>
    <row r="50" spans="1:8" s="201" customFormat="1" ht="12.75" customHeight="1">
      <c r="A50" s="220">
        <v>18</v>
      </c>
      <c r="B50" s="183"/>
      <c r="C50" s="183"/>
      <c r="D50" s="250" t="s">
        <v>846</v>
      </c>
      <c r="E50" s="195" t="s">
        <v>17</v>
      </c>
      <c r="F50" s="184">
        <v>1</v>
      </c>
      <c r="G50" s="207"/>
      <c r="H50" s="416">
        <f>F50*G50</f>
        <v>0</v>
      </c>
    </row>
    <row r="51" spans="1:8" s="201" customFormat="1" ht="12.75" customHeight="1">
      <c r="A51" s="220">
        <v>19</v>
      </c>
      <c r="B51" s="183"/>
      <c r="C51" s="183"/>
      <c r="D51" s="250" t="s">
        <v>847</v>
      </c>
      <c r="E51" s="195" t="s">
        <v>17</v>
      </c>
      <c r="F51" s="184">
        <v>1</v>
      </c>
      <c r="G51" s="207"/>
      <c r="H51" s="416">
        <f>F51*G51</f>
        <v>0</v>
      </c>
    </row>
    <row r="52" spans="1:8" s="201" customFormat="1" ht="12.75" customHeight="1">
      <c r="A52" s="220">
        <v>20</v>
      </c>
      <c r="B52" s="183"/>
      <c r="C52" s="183"/>
      <c r="D52" s="250" t="s">
        <v>848</v>
      </c>
      <c r="E52" s="195" t="s">
        <v>17</v>
      </c>
      <c r="F52" s="184">
        <v>1</v>
      </c>
      <c r="G52" s="207"/>
      <c r="H52" s="416">
        <f>F52*G52</f>
        <v>0</v>
      </c>
    </row>
    <row r="53" spans="1:8" s="201" customFormat="1" ht="12.75" customHeight="1">
      <c r="A53" s="220">
        <v>21</v>
      </c>
      <c r="B53" s="183"/>
      <c r="C53" s="183"/>
      <c r="D53" s="250" t="s">
        <v>849</v>
      </c>
      <c r="E53" s="195" t="s">
        <v>17</v>
      </c>
      <c r="F53" s="184">
        <v>1</v>
      </c>
      <c r="G53" s="207"/>
      <c r="H53" s="416">
        <f>F53*G53</f>
        <v>0</v>
      </c>
    </row>
    <row r="54" spans="1:8" s="201" customFormat="1" ht="12.75" customHeight="1">
      <c r="A54" s="220"/>
      <c r="B54" s="183"/>
      <c r="C54" s="183"/>
      <c r="D54" s="250"/>
      <c r="E54" s="195"/>
      <c r="F54" s="184"/>
      <c r="G54" s="207"/>
      <c r="H54" s="416"/>
    </row>
    <row r="55" spans="1:8" s="201" customFormat="1" ht="12.75" customHeight="1">
      <c r="A55" s="220"/>
      <c r="B55" s="183"/>
      <c r="C55" s="183"/>
      <c r="D55" s="249" t="s">
        <v>850</v>
      </c>
      <c r="E55" s="195"/>
      <c r="F55" s="184"/>
      <c r="G55" s="207"/>
      <c r="H55" s="416"/>
    </row>
    <row r="56" spans="1:8" s="201" customFormat="1" ht="12.75" customHeight="1">
      <c r="A56" s="220">
        <v>22</v>
      </c>
      <c r="B56" s="183"/>
      <c r="C56" s="183"/>
      <c r="D56" s="250" t="s">
        <v>851</v>
      </c>
      <c r="E56" s="195" t="s">
        <v>37</v>
      </c>
      <c r="F56" s="184">
        <v>1</v>
      </c>
      <c r="G56" s="207"/>
      <c r="H56" s="416">
        <f>F56*G56</f>
        <v>0</v>
      </c>
    </row>
    <row r="57" spans="1:8" s="201" customFormat="1" ht="12.75" customHeight="1">
      <c r="A57" s="220">
        <v>23</v>
      </c>
      <c r="B57" s="183"/>
      <c r="C57" s="183"/>
      <c r="D57" s="250" t="s">
        <v>852</v>
      </c>
      <c r="E57" s="195" t="s">
        <v>37</v>
      </c>
      <c r="F57" s="184">
        <v>1</v>
      </c>
      <c r="G57" s="207"/>
      <c r="H57" s="416">
        <f>F57*G57</f>
        <v>0</v>
      </c>
    </row>
    <row r="58" spans="1:8" s="201" customFormat="1" ht="12.75" customHeight="1">
      <c r="A58" s="220">
        <v>24</v>
      </c>
      <c r="B58" s="183"/>
      <c r="C58" s="183"/>
      <c r="D58" s="250" t="s">
        <v>853</v>
      </c>
      <c r="E58" s="195" t="s">
        <v>37</v>
      </c>
      <c r="F58" s="184">
        <v>1</v>
      </c>
      <c r="G58" s="207"/>
      <c r="H58" s="416">
        <f>F58*G58</f>
        <v>0</v>
      </c>
    </row>
    <row r="59" spans="1:8" s="252" customFormat="1" ht="13.5" customHeight="1">
      <c r="A59" s="220"/>
      <c r="B59" s="232"/>
      <c r="C59" s="232"/>
      <c r="D59" s="251"/>
      <c r="E59" s="183"/>
      <c r="F59" s="184"/>
      <c r="G59" s="207"/>
      <c r="H59" s="416"/>
    </row>
    <row r="60" spans="1:8" s="201" customFormat="1" ht="15.75" customHeight="1">
      <c r="A60" s="193"/>
      <c r="B60" s="183"/>
      <c r="C60" s="183"/>
      <c r="D60" s="138" t="s">
        <v>854</v>
      </c>
      <c r="E60" s="183"/>
      <c r="F60" s="184"/>
      <c r="G60" s="242"/>
      <c r="H60" s="416">
        <f>SUM(H49:H58)</f>
        <v>0</v>
      </c>
    </row>
    <row r="61" spans="1:8" s="201" customFormat="1" ht="15.75" customHeight="1">
      <c r="A61" s="193"/>
      <c r="B61" s="183"/>
      <c r="C61" s="183"/>
      <c r="D61" s="138" t="s">
        <v>855</v>
      </c>
      <c r="E61" s="243" t="s">
        <v>17</v>
      </c>
      <c r="F61" s="184">
        <v>1</v>
      </c>
      <c r="G61" s="242"/>
      <c r="H61" s="416">
        <f>F61*G61</f>
        <v>0</v>
      </c>
    </row>
    <row r="62" spans="1:8" s="201" customFormat="1" ht="15.75" customHeight="1">
      <c r="A62" s="193"/>
      <c r="B62" s="183"/>
      <c r="C62" s="183"/>
      <c r="D62" s="138" t="s">
        <v>856</v>
      </c>
      <c r="E62" s="183"/>
      <c r="F62" s="184"/>
      <c r="G62" s="242"/>
      <c r="H62" s="418">
        <f>SUM(H60:H61)</f>
        <v>0</v>
      </c>
    </row>
    <row r="63" spans="1:8" s="201" customFormat="1" ht="15.75" customHeight="1">
      <c r="A63" s="193"/>
      <c r="B63" s="183"/>
      <c r="C63" s="183"/>
      <c r="D63" s="138"/>
      <c r="E63" s="183"/>
      <c r="F63" s="184"/>
      <c r="G63" s="242"/>
      <c r="H63" s="416"/>
    </row>
    <row r="64" spans="1:28" s="254" customFormat="1" ht="12.75" customHeight="1">
      <c r="A64" s="220"/>
      <c r="B64" s="183"/>
      <c r="C64" s="183"/>
      <c r="D64" s="138" t="s">
        <v>857</v>
      </c>
      <c r="E64" s="195"/>
      <c r="F64" s="184"/>
      <c r="G64" s="207"/>
      <c r="H64" s="416"/>
      <c r="I64" s="253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</row>
    <row r="65" spans="1:28" s="254" customFormat="1" ht="12.75" customHeight="1">
      <c r="A65" s="220"/>
      <c r="B65" s="183"/>
      <c r="C65" s="183"/>
      <c r="D65" s="138"/>
      <c r="E65" s="195"/>
      <c r="F65" s="184"/>
      <c r="G65" s="207"/>
      <c r="H65" s="416"/>
      <c r="I65" s="253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</row>
    <row r="66" spans="1:8" s="201" customFormat="1" ht="12.75" customHeight="1">
      <c r="A66" s="193">
        <v>25</v>
      </c>
      <c r="B66" s="183"/>
      <c r="C66" s="183"/>
      <c r="D66" s="202" t="s">
        <v>823</v>
      </c>
      <c r="E66" s="195" t="s">
        <v>17</v>
      </c>
      <c r="F66" s="184">
        <v>1</v>
      </c>
      <c r="G66" s="207"/>
      <c r="H66" s="416">
        <f>F66*G66</f>
        <v>0</v>
      </c>
    </row>
    <row r="67" spans="1:28" s="254" customFormat="1" ht="12.75" customHeight="1">
      <c r="A67" s="220"/>
      <c r="B67" s="183"/>
      <c r="C67" s="183"/>
      <c r="D67" s="202"/>
      <c r="E67" s="195"/>
      <c r="F67" s="184"/>
      <c r="G67" s="207"/>
      <c r="H67" s="416"/>
      <c r="I67" s="253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</row>
    <row r="68" spans="1:28" s="254" customFormat="1" ht="12.75" customHeight="1">
      <c r="A68" s="220"/>
      <c r="B68" s="183"/>
      <c r="C68" s="183"/>
      <c r="D68" s="138" t="s">
        <v>858</v>
      </c>
      <c r="E68" s="195"/>
      <c r="F68" s="184"/>
      <c r="G68" s="207"/>
      <c r="H68" s="416"/>
      <c r="I68" s="253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</row>
    <row r="69" spans="1:9" s="254" customFormat="1" ht="12.75" customHeight="1">
      <c r="A69" s="220">
        <v>26</v>
      </c>
      <c r="B69" s="183"/>
      <c r="C69" s="183"/>
      <c r="D69" s="205" t="s">
        <v>859</v>
      </c>
      <c r="E69" s="195" t="s">
        <v>30</v>
      </c>
      <c r="F69" s="184">
        <v>4</v>
      </c>
      <c r="G69" s="207"/>
      <c r="H69" s="416">
        <f>F69*G69</f>
        <v>0</v>
      </c>
      <c r="I69" s="241"/>
    </row>
    <row r="70" spans="1:9" s="254" customFormat="1" ht="12.75" customHeight="1">
      <c r="A70" s="220">
        <v>27</v>
      </c>
      <c r="B70" s="183"/>
      <c r="C70" s="183"/>
      <c r="D70" s="205" t="s">
        <v>860</v>
      </c>
      <c r="E70" s="195" t="s">
        <v>30</v>
      </c>
      <c r="F70" s="184">
        <v>3</v>
      </c>
      <c r="G70" s="207"/>
      <c r="H70" s="416">
        <f>F70*G70</f>
        <v>0</v>
      </c>
      <c r="I70" s="241"/>
    </row>
    <row r="71" spans="1:9" s="254" customFormat="1" ht="12.75" customHeight="1">
      <c r="A71" s="220"/>
      <c r="B71" s="183"/>
      <c r="C71" s="183"/>
      <c r="D71" s="205"/>
      <c r="E71" s="195"/>
      <c r="F71" s="184"/>
      <c r="G71" s="207"/>
      <c r="H71" s="416"/>
      <c r="I71" s="241"/>
    </row>
    <row r="72" spans="1:9" s="201" customFormat="1" ht="12.75" customHeight="1">
      <c r="A72" s="220"/>
      <c r="B72" s="232"/>
      <c r="C72" s="232"/>
      <c r="D72" s="202" t="s">
        <v>861</v>
      </c>
      <c r="E72" s="195"/>
      <c r="F72" s="184"/>
      <c r="G72" s="207"/>
      <c r="H72" s="416"/>
      <c r="I72" s="241"/>
    </row>
    <row r="73" spans="1:9" s="201" customFormat="1" ht="12.75" customHeight="1">
      <c r="A73" s="220">
        <v>28</v>
      </c>
      <c r="B73" s="232"/>
      <c r="C73" s="232"/>
      <c r="D73" s="205" t="s">
        <v>862</v>
      </c>
      <c r="E73" s="195" t="s">
        <v>37</v>
      </c>
      <c r="F73" s="184">
        <v>1</v>
      </c>
      <c r="G73" s="207"/>
      <c r="H73" s="416">
        <f>F73*G73</f>
        <v>0</v>
      </c>
      <c r="I73" s="241"/>
    </row>
    <row r="74" spans="1:9" s="201" customFormat="1" ht="12.75" customHeight="1">
      <c r="A74" s="220">
        <v>29</v>
      </c>
      <c r="B74" s="232"/>
      <c r="C74" s="232"/>
      <c r="D74" s="205" t="s">
        <v>863</v>
      </c>
      <c r="E74" s="195" t="s">
        <v>37</v>
      </c>
      <c r="F74" s="184">
        <v>1</v>
      </c>
      <c r="G74" s="207"/>
      <c r="H74" s="416">
        <f>F74*G74</f>
        <v>0</v>
      </c>
      <c r="I74" s="241"/>
    </row>
    <row r="75" spans="1:9" s="201" customFormat="1" ht="12.75" customHeight="1">
      <c r="A75" s="220">
        <v>30</v>
      </c>
      <c r="B75" s="232"/>
      <c r="C75" s="232"/>
      <c r="D75" s="205" t="s">
        <v>860</v>
      </c>
      <c r="E75" s="195" t="s">
        <v>37</v>
      </c>
      <c r="F75" s="184">
        <v>1</v>
      </c>
      <c r="G75" s="207"/>
      <c r="H75" s="416">
        <f>F75*G75</f>
        <v>0</v>
      </c>
      <c r="I75" s="241"/>
    </row>
    <row r="76" spans="1:9" s="201" customFormat="1" ht="12.75" customHeight="1">
      <c r="A76" s="220"/>
      <c r="B76" s="232"/>
      <c r="C76" s="232"/>
      <c r="D76" s="205"/>
      <c r="E76" s="195"/>
      <c r="F76" s="184"/>
      <c r="G76" s="207"/>
      <c r="H76" s="416"/>
      <c r="I76" s="241"/>
    </row>
    <row r="77" spans="1:9" s="201" customFormat="1" ht="12.75" customHeight="1">
      <c r="A77" s="220"/>
      <c r="B77" s="183"/>
      <c r="C77" s="183"/>
      <c r="D77" s="138" t="s">
        <v>864</v>
      </c>
      <c r="E77" s="183"/>
      <c r="F77" s="184"/>
      <c r="G77" s="207"/>
      <c r="H77" s="416"/>
      <c r="I77" s="241"/>
    </row>
    <row r="78" spans="1:9" s="201" customFormat="1" ht="12.75" customHeight="1">
      <c r="A78" s="220">
        <v>31</v>
      </c>
      <c r="B78" s="183"/>
      <c r="C78" s="183"/>
      <c r="D78" s="205" t="s">
        <v>865</v>
      </c>
      <c r="E78" s="183" t="s">
        <v>30</v>
      </c>
      <c r="F78" s="184">
        <v>7</v>
      </c>
      <c r="G78" s="207"/>
      <c r="H78" s="416">
        <f>F78*G78</f>
        <v>0</v>
      </c>
      <c r="I78" s="241"/>
    </row>
    <row r="79" spans="1:9" s="227" customFormat="1" ht="12.75" customHeight="1">
      <c r="A79" s="220"/>
      <c r="B79" s="183"/>
      <c r="C79" s="183"/>
      <c r="D79" s="205"/>
      <c r="E79" s="183"/>
      <c r="F79" s="184"/>
      <c r="G79" s="207"/>
      <c r="H79" s="416"/>
      <c r="I79" s="255"/>
    </row>
    <row r="80" spans="1:9" s="201" customFormat="1" ht="13.5" customHeight="1">
      <c r="A80" s="220"/>
      <c r="B80" s="232"/>
      <c r="C80" s="232"/>
      <c r="D80" s="202" t="s">
        <v>165</v>
      </c>
      <c r="E80" s="183"/>
      <c r="F80" s="184"/>
      <c r="G80" s="207"/>
      <c r="H80" s="416"/>
      <c r="I80" s="241"/>
    </row>
    <row r="81" spans="1:9" s="201" customFormat="1" ht="12.75" customHeight="1">
      <c r="A81" s="220">
        <v>32</v>
      </c>
      <c r="B81" s="183"/>
      <c r="C81" s="183"/>
      <c r="D81" s="239" t="s">
        <v>866</v>
      </c>
      <c r="E81" s="183" t="s">
        <v>17</v>
      </c>
      <c r="F81" s="184">
        <v>1</v>
      </c>
      <c r="G81" s="207"/>
      <c r="H81" s="416">
        <f>F81*G81</f>
        <v>0</v>
      </c>
      <c r="I81" s="241"/>
    </row>
    <row r="82" spans="1:9" s="227" customFormat="1" ht="12.75" customHeight="1">
      <c r="A82" s="193"/>
      <c r="B82" s="183"/>
      <c r="C82" s="183"/>
      <c r="D82" s="205"/>
      <c r="E82" s="183"/>
      <c r="F82" s="184"/>
      <c r="G82" s="256"/>
      <c r="H82" s="416"/>
      <c r="I82" s="255"/>
    </row>
    <row r="83" spans="1:8" s="201" customFormat="1" ht="15.75" customHeight="1">
      <c r="A83" s="193"/>
      <c r="B83" s="183"/>
      <c r="C83" s="183"/>
      <c r="D83" s="138" t="s">
        <v>867</v>
      </c>
      <c r="E83" s="183"/>
      <c r="F83" s="184"/>
      <c r="G83" s="242"/>
      <c r="H83" s="419">
        <f>SUM(H66:H81)</f>
        <v>0</v>
      </c>
    </row>
    <row r="84" spans="1:8" s="201" customFormat="1" ht="15.75" customHeight="1">
      <c r="A84" s="193"/>
      <c r="B84" s="183"/>
      <c r="C84" s="183"/>
      <c r="D84" s="138" t="s">
        <v>868</v>
      </c>
      <c r="E84" s="243" t="s">
        <v>17</v>
      </c>
      <c r="F84" s="184">
        <v>1</v>
      </c>
      <c r="G84" s="242"/>
      <c r="H84" s="416">
        <f>F84*G84</f>
        <v>0</v>
      </c>
    </row>
    <row r="85" spans="1:8" s="201" customFormat="1" ht="15.75" customHeight="1">
      <c r="A85" s="193"/>
      <c r="B85" s="183"/>
      <c r="C85" s="183"/>
      <c r="D85" s="138" t="s">
        <v>869</v>
      </c>
      <c r="E85" s="183"/>
      <c r="F85" s="184"/>
      <c r="G85" s="242"/>
      <c r="H85" s="420">
        <f>SUM(H83:H84)</f>
        <v>0</v>
      </c>
    </row>
    <row r="86" spans="1:9" s="227" customFormat="1" ht="13.5" customHeight="1">
      <c r="A86" s="193"/>
      <c r="B86" s="232"/>
      <c r="C86" s="232"/>
      <c r="D86" s="251"/>
      <c r="E86" s="183"/>
      <c r="F86" s="184"/>
      <c r="G86" s="256"/>
      <c r="H86" s="204"/>
      <c r="I86" s="255"/>
    </row>
    <row r="87" spans="1:9" s="227" customFormat="1" ht="13.5" customHeight="1">
      <c r="A87" s="193"/>
      <c r="B87" s="232"/>
      <c r="C87" s="232"/>
      <c r="D87" s="251"/>
      <c r="E87" s="183"/>
      <c r="F87" s="184"/>
      <c r="G87" s="256"/>
      <c r="H87" s="204"/>
      <c r="I87" s="255"/>
    </row>
    <row r="88" spans="1:9" s="227" customFormat="1" ht="13.5" customHeight="1">
      <c r="A88" s="193"/>
      <c r="B88" s="232"/>
      <c r="C88" s="232"/>
      <c r="D88" s="257" t="s">
        <v>870</v>
      </c>
      <c r="E88" s="183"/>
      <c r="F88" s="184"/>
      <c r="G88" s="256"/>
      <c r="H88" s="204"/>
      <c r="I88" s="255"/>
    </row>
    <row r="89" spans="1:9" ht="13.5" customHeight="1">
      <c r="A89" s="193"/>
      <c r="G89" s="256"/>
      <c r="H89" s="204"/>
      <c r="I89" s="259"/>
    </row>
    <row r="90" spans="1:9" ht="13.5" customHeight="1" thickBot="1">
      <c r="A90" s="208"/>
      <c r="B90" s="260"/>
      <c r="C90" s="260"/>
      <c r="D90" s="138" t="s">
        <v>871</v>
      </c>
      <c r="E90" s="209"/>
      <c r="F90" s="245"/>
      <c r="G90" s="261"/>
      <c r="H90" s="262">
        <f>SUM(H44,H62,H85)</f>
        <v>0</v>
      </c>
      <c r="I90" s="259"/>
    </row>
    <row r="91" ht="13.5" customHeight="1">
      <c r="I91" s="259"/>
    </row>
    <row r="92" ht="13.5" customHeight="1">
      <c r="I92" s="259"/>
    </row>
    <row r="93" ht="13.5" customHeight="1">
      <c r="I93" s="259"/>
    </row>
    <row r="94" ht="13.5" customHeight="1">
      <c r="I94" s="259"/>
    </row>
    <row r="95" ht="13.5" customHeight="1">
      <c r="I95" s="259"/>
    </row>
    <row r="96" ht="13.5" customHeight="1">
      <c r="I96" s="259"/>
    </row>
    <row r="97" ht="13.5" customHeight="1">
      <c r="I97" s="259"/>
    </row>
    <row r="98" ht="13.5" customHeight="1">
      <c r="I98" s="259"/>
    </row>
    <row r="99" ht="13.5" customHeight="1">
      <c r="I99" s="259"/>
    </row>
    <row r="100" ht="13.5" customHeight="1">
      <c r="I100" s="259"/>
    </row>
    <row r="101" ht="13.5" customHeight="1">
      <c r="I101" s="259"/>
    </row>
    <row r="102" ht="13.5" customHeight="1">
      <c r="I102" s="259"/>
    </row>
    <row r="103" ht="13.5" customHeight="1">
      <c r="I103" s="259"/>
    </row>
    <row r="104" ht="13.5" customHeight="1">
      <c r="I104" s="259"/>
    </row>
    <row r="105" ht="13.5" customHeight="1">
      <c r="I105" s="259"/>
    </row>
    <row r="106" ht="13.5" customHeight="1">
      <c r="I106" s="259"/>
    </row>
    <row r="107" ht="13.5" customHeight="1">
      <c r="I107" s="259"/>
    </row>
    <row r="108" ht="13.5" customHeight="1">
      <c r="I108" s="259"/>
    </row>
    <row r="109" ht="13.5" customHeight="1">
      <c r="I109" s="259"/>
    </row>
    <row r="110" ht="13.5" customHeight="1">
      <c r="I110" s="259"/>
    </row>
    <row r="111" ht="13.5" customHeight="1">
      <c r="I111" s="259"/>
    </row>
    <row r="112" ht="13.5" customHeight="1">
      <c r="I112" s="259"/>
    </row>
    <row r="113" ht="13.5" customHeight="1">
      <c r="I113" s="259"/>
    </row>
    <row r="114" ht="13.5" customHeight="1">
      <c r="I114" s="259"/>
    </row>
    <row r="115" ht="13.5" customHeight="1">
      <c r="I115" s="259"/>
    </row>
    <row r="116" ht="13.5" customHeight="1">
      <c r="I116" s="259"/>
    </row>
    <row r="117" ht="13.5" customHeight="1">
      <c r="I117" s="259"/>
    </row>
    <row r="118" ht="13.5" customHeight="1">
      <c r="I118" s="259"/>
    </row>
    <row r="119" ht="13.5" customHeight="1">
      <c r="I119" s="259"/>
    </row>
    <row r="120" ht="13.5" customHeight="1">
      <c r="I120" s="259"/>
    </row>
    <row r="121" ht="13.5" customHeight="1">
      <c r="I121" s="259"/>
    </row>
    <row r="122" ht="13.5" customHeight="1">
      <c r="I122" s="259"/>
    </row>
    <row r="123" ht="13.5" customHeight="1">
      <c r="I123" s="259"/>
    </row>
    <row r="124" ht="13.5" customHeight="1">
      <c r="I124" s="259"/>
    </row>
    <row r="125" ht="13.5" customHeight="1">
      <c r="I125" s="259"/>
    </row>
    <row r="126" ht="13.5" customHeight="1">
      <c r="I126" s="259"/>
    </row>
    <row r="127" ht="13.5" customHeight="1">
      <c r="I127" s="259"/>
    </row>
    <row r="128" ht="13.5" customHeight="1">
      <c r="I128" s="259"/>
    </row>
    <row r="129" ht="13.5" customHeight="1">
      <c r="I129" s="259"/>
    </row>
    <row r="130" ht="13.5" customHeight="1">
      <c r="I130" s="259"/>
    </row>
    <row r="131" ht="13.5" customHeight="1">
      <c r="I131" s="259"/>
    </row>
    <row r="132" ht="13.5" customHeight="1">
      <c r="I132" s="259"/>
    </row>
    <row r="133" ht="13.5" customHeight="1">
      <c r="I133" s="259"/>
    </row>
    <row r="134" ht="13.5" customHeight="1">
      <c r="I134" s="259"/>
    </row>
    <row r="135" ht="13.5" customHeight="1">
      <c r="I135" s="259"/>
    </row>
    <row r="136" ht="13.5" customHeight="1">
      <c r="I136" s="259"/>
    </row>
    <row r="137" ht="13.5" customHeight="1">
      <c r="I137" s="259"/>
    </row>
    <row r="138" ht="13.5" customHeight="1">
      <c r="I138" s="259"/>
    </row>
    <row r="139" ht="13.5" customHeight="1">
      <c r="I139" s="259"/>
    </row>
    <row r="140" ht="13.5" customHeight="1">
      <c r="I140" s="259"/>
    </row>
    <row r="141" ht="13.5" customHeight="1">
      <c r="I141" s="259"/>
    </row>
    <row r="142" ht="13.5" customHeight="1">
      <c r="I142" s="259"/>
    </row>
    <row r="143" ht="13.5" customHeight="1">
      <c r="I143" s="259"/>
    </row>
    <row r="144" ht="13.5" customHeight="1">
      <c r="I144" s="259"/>
    </row>
    <row r="145" ht="13.5" customHeight="1">
      <c r="I145" s="259"/>
    </row>
    <row r="146" ht="13.5" customHeight="1">
      <c r="I146" s="259"/>
    </row>
    <row r="147" ht="13.5" customHeight="1">
      <c r="I147" s="259"/>
    </row>
    <row r="148" ht="13.5" customHeight="1">
      <c r="I148" s="259"/>
    </row>
    <row r="149" ht="13.5" customHeight="1">
      <c r="I149" s="259"/>
    </row>
    <row r="150" ht="13.5" customHeight="1">
      <c r="I150" s="259"/>
    </row>
    <row r="151" ht="13.5" customHeight="1">
      <c r="I151" s="259"/>
    </row>
    <row r="152" ht="13.5" customHeight="1">
      <c r="I152" s="259"/>
    </row>
    <row r="153" ht="13.5" customHeight="1">
      <c r="I153" s="259"/>
    </row>
    <row r="154" ht="13.5" customHeight="1">
      <c r="I154" s="259"/>
    </row>
    <row r="155" ht="13.5" customHeight="1">
      <c r="I155" s="259"/>
    </row>
    <row r="156" ht="13.5" customHeight="1">
      <c r="I156" s="259"/>
    </row>
    <row r="157" ht="13.5" customHeight="1">
      <c r="I157" s="259"/>
    </row>
    <row r="158" ht="13.5" customHeight="1">
      <c r="I158" s="259"/>
    </row>
    <row r="159" ht="13.5" customHeight="1">
      <c r="I159" s="259"/>
    </row>
    <row r="160" ht="13.5" customHeight="1">
      <c r="I160" s="259"/>
    </row>
    <row r="161" ht="13.5" customHeight="1">
      <c r="I161" s="259"/>
    </row>
    <row r="162" ht="13.5" customHeight="1">
      <c r="I162" s="259"/>
    </row>
    <row r="163" ht="13.5" customHeight="1">
      <c r="I163" s="259"/>
    </row>
    <row r="164" ht="13.5" customHeight="1">
      <c r="I164" s="259"/>
    </row>
    <row r="165" ht="13.5" customHeight="1">
      <c r="I165" s="259"/>
    </row>
    <row r="166" ht="13.5" customHeight="1">
      <c r="I166" s="259"/>
    </row>
    <row r="167" ht="13.5" customHeight="1">
      <c r="I167" s="259"/>
    </row>
    <row r="168" ht="13.5" customHeight="1">
      <c r="I168" s="259"/>
    </row>
    <row r="169" ht="13.5" customHeight="1">
      <c r="I169" s="259"/>
    </row>
    <row r="170" ht="13.5" customHeight="1">
      <c r="I170" s="259"/>
    </row>
    <row r="171" ht="13.5" customHeight="1">
      <c r="I171" s="259"/>
    </row>
    <row r="172" ht="13.5" customHeight="1">
      <c r="I172" s="259"/>
    </row>
    <row r="173" ht="13.5" customHeight="1">
      <c r="I173" s="259"/>
    </row>
    <row r="174" ht="13.5" customHeight="1">
      <c r="I174" s="259"/>
    </row>
    <row r="175" ht="13.5" customHeight="1">
      <c r="I175" s="259"/>
    </row>
    <row r="176" ht="13.5" customHeight="1">
      <c r="I176" s="259"/>
    </row>
    <row r="177" ht="13.5" customHeight="1">
      <c r="I177" s="259"/>
    </row>
    <row r="178" ht="13.5" customHeight="1">
      <c r="I178" s="259"/>
    </row>
    <row r="179" ht="13.5" customHeight="1">
      <c r="I179" s="259"/>
    </row>
    <row r="180" ht="13.5" customHeight="1">
      <c r="I180" s="259"/>
    </row>
    <row r="181" ht="13.5" customHeight="1">
      <c r="I181" s="259"/>
    </row>
    <row r="182" ht="13.5" customHeight="1">
      <c r="I182" s="259"/>
    </row>
    <row r="183" ht="13.5" customHeight="1">
      <c r="I183" s="259"/>
    </row>
    <row r="184" ht="13.5" customHeight="1">
      <c r="I184" s="259"/>
    </row>
    <row r="185" ht="13.5" customHeight="1">
      <c r="I185" s="259"/>
    </row>
    <row r="186" ht="13.5" customHeight="1">
      <c r="I186" s="259"/>
    </row>
    <row r="187" ht="13.5" customHeight="1">
      <c r="I187" s="259"/>
    </row>
    <row r="188" ht="13.5" customHeight="1">
      <c r="I188" s="259"/>
    </row>
    <row r="189" ht="13.5" customHeight="1">
      <c r="I189" s="259"/>
    </row>
    <row r="190" ht="13.5" customHeight="1">
      <c r="I190" s="259"/>
    </row>
    <row r="191" ht="13.5" customHeight="1">
      <c r="I191" s="259"/>
    </row>
    <row r="192" ht="13.5" customHeight="1">
      <c r="I192" s="259"/>
    </row>
    <row r="193" ht="13.5" customHeight="1">
      <c r="I193" s="259"/>
    </row>
    <row r="194" ht="13.5" customHeight="1">
      <c r="I194" s="259"/>
    </row>
    <row r="195" ht="13.5" customHeight="1">
      <c r="I195" s="259"/>
    </row>
    <row r="196" ht="13.5" customHeight="1">
      <c r="I196" s="259"/>
    </row>
    <row r="197" ht="13.5" customHeight="1">
      <c r="I197" s="259"/>
    </row>
    <row r="198" ht="13.5" customHeight="1">
      <c r="I198" s="259"/>
    </row>
    <row r="199" ht="13.5" customHeight="1">
      <c r="I199" s="259"/>
    </row>
    <row r="200" ht="13.5" customHeight="1">
      <c r="I200" s="259"/>
    </row>
    <row r="201" ht="13.5" customHeight="1">
      <c r="I201" s="259"/>
    </row>
    <row r="202" ht="13.5" customHeight="1">
      <c r="I202" s="259"/>
    </row>
    <row r="203" ht="13.5" customHeight="1">
      <c r="I203" s="259"/>
    </row>
    <row r="204" ht="13.5" customHeight="1">
      <c r="I204" s="259"/>
    </row>
    <row r="205" ht="13.5" customHeight="1">
      <c r="I205" s="259"/>
    </row>
    <row r="206" ht="13.5" customHeight="1">
      <c r="I206" s="259"/>
    </row>
    <row r="207" ht="13.5" customHeight="1">
      <c r="I207" s="259"/>
    </row>
    <row r="208" ht="13.5" customHeight="1">
      <c r="I208" s="259"/>
    </row>
    <row r="209" ht="13.5" customHeight="1">
      <c r="I209" s="259"/>
    </row>
    <row r="210" ht="13.5" customHeight="1">
      <c r="I210" s="259"/>
    </row>
    <row r="211" ht="13.5" customHeight="1">
      <c r="I211" s="259"/>
    </row>
    <row r="212" ht="13.5" customHeight="1">
      <c r="I212" s="259"/>
    </row>
    <row r="213" ht="13.5" customHeight="1">
      <c r="I213" s="259"/>
    </row>
    <row r="214" ht="13.5" customHeight="1">
      <c r="I214" s="259"/>
    </row>
    <row r="215" ht="13.5" customHeight="1">
      <c r="I215" s="259"/>
    </row>
    <row r="216" ht="13.5" customHeight="1">
      <c r="I216" s="259"/>
    </row>
    <row r="217" ht="13.5" customHeight="1">
      <c r="I217" s="259"/>
    </row>
    <row r="218" ht="13.5" customHeight="1">
      <c r="I218" s="259"/>
    </row>
    <row r="219" ht="13.5" customHeight="1">
      <c r="I219" s="259"/>
    </row>
    <row r="220" ht="13.5" customHeight="1">
      <c r="I220" s="259"/>
    </row>
    <row r="221" ht="13.5" customHeight="1">
      <c r="I221" s="259"/>
    </row>
    <row r="222" ht="13.5" customHeight="1">
      <c r="I222" s="259"/>
    </row>
    <row r="223" ht="13.5" customHeight="1">
      <c r="I223" s="259"/>
    </row>
    <row r="224" ht="13.5" customHeight="1">
      <c r="I224" s="259"/>
    </row>
    <row r="225" ht="13.5" customHeight="1">
      <c r="I225" s="259"/>
    </row>
  </sheetData>
  <sheetProtection/>
  <printOptions gridLines="1" horizontalCentered="1"/>
  <pageMargins left="0.7480314960629921" right="0.2362204724409449" top="0.9448818897637796" bottom="0.4724409448818898" header="0.4724409448818898" footer="0.1968503937007874"/>
  <pageSetup horizontalDpi="300" verticalDpi="300" orientation="landscape" paperSize="9" scale="83" r:id="rId1"/>
  <headerFooter alignWithMargins="0">
    <oddHeader>&amp;L &amp;C&amp;"Arial CE,tučné"&amp;12SPECIFIKACE MATERIÁLU&amp;"Arial CE,obyčejné"&amp;10
</oddHeader>
    <oddFooter>&amp;Cstrana &amp;P</oddFooter>
  </headerFooter>
  <rowBreaks count="2" manualBreakCount="2">
    <brk id="17" max="7" man="1"/>
    <brk id="4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2.875" style="9" customWidth="1"/>
    <col min="2" max="2" width="7.625" style="9" customWidth="1"/>
    <col min="3" max="3" width="80.25390625" style="9" customWidth="1"/>
    <col min="4" max="6" width="10.625" style="9" customWidth="1"/>
    <col min="7" max="7" width="20.125" style="9" customWidth="1"/>
    <col min="8" max="8" width="9.125" style="66" customWidth="1"/>
    <col min="9" max="9" width="7.375" style="66" customWidth="1"/>
    <col min="10" max="16384" width="9.125" style="66" customWidth="1"/>
  </cols>
  <sheetData>
    <row r="1" ht="13.5" thickBot="1">
      <c r="A1" s="8"/>
    </row>
    <row r="2" spans="2:7" ht="18.75" customHeight="1">
      <c r="B2" s="26" t="s">
        <v>8</v>
      </c>
      <c r="C2" s="27" t="s">
        <v>990</v>
      </c>
      <c r="D2" s="34"/>
      <c r="E2" s="35"/>
      <c r="F2" s="1"/>
      <c r="G2" s="4"/>
    </row>
    <row r="3" spans="2:7" ht="18.75" customHeight="1" thickBot="1">
      <c r="B3" s="28" t="s">
        <v>9</v>
      </c>
      <c r="C3" s="149" t="s">
        <v>1062</v>
      </c>
      <c r="D3" s="29" t="s">
        <v>10</v>
      </c>
      <c r="E3" s="46" t="s">
        <v>93</v>
      </c>
      <c r="F3" s="2"/>
      <c r="G3" s="5"/>
    </row>
    <row r="4" spans="2:7" ht="18.75" customHeight="1">
      <c r="B4" s="6"/>
      <c r="C4" s="30" t="s">
        <v>991</v>
      </c>
      <c r="D4" s="3"/>
      <c r="E4" s="3"/>
      <c r="F4" s="3"/>
      <c r="G4" s="7"/>
    </row>
    <row r="5" spans="2:7" ht="30.75" customHeight="1" thickBot="1">
      <c r="B5" s="31" t="s">
        <v>12</v>
      </c>
      <c r="C5" s="32" t="s">
        <v>11</v>
      </c>
      <c r="D5" s="32" t="s">
        <v>13</v>
      </c>
      <c r="E5" s="32" t="s">
        <v>14</v>
      </c>
      <c r="F5" s="32" t="s">
        <v>15</v>
      </c>
      <c r="G5" s="33" t="s">
        <v>16</v>
      </c>
    </row>
    <row r="6" spans="2:7" ht="12.75">
      <c r="B6" s="10"/>
      <c r="C6" s="11"/>
      <c r="D6" s="11"/>
      <c r="E6" s="11"/>
      <c r="F6" s="11"/>
      <c r="G6" s="12"/>
    </row>
    <row r="7" spans="2:7" ht="12.75">
      <c r="B7" s="13"/>
      <c r="C7" s="14" t="s">
        <v>50</v>
      </c>
      <c r="D7" s="36"/>
      <c r="E7" s="38"/>
      <c r="F7" s="36"/>
      <c r="G7" s="37"/>
    </row>
    <row r="8" spans="2:7" ht="12.75">
      <c r="B8" s="13"/>
      <c r="C8" s="15"/>
      <c r="D8" s="36"/>
      <c r="E8" s="38"/>
      <c r="F8" s="36"/>
      <c r="G8" s="37"/>
    </row>
    <row r="9" spans="2:7" ht="38.25">
      <c r="B9" s="13"/>
      <c r="C9" s="15" t="s">
        <v>101</v>
      </c>
      <c r="D9" s="36"/>
      <c r="E9" s="38"/>
      <c r="F9" s="36"/>
      <c r="G9" s="37"/>
    </row>
    <row r="10" spans="2:7" ht="12.75">
      <c r="B10" s="13"/>
      <c r="C10" s="15" t="s">
        <v>102</v>
      </c>
      <c r="D10" s="36"/>
      <c r="E10" s="38"/>
      <c r="F10" s="36"/>
      <c r="G10" s="37"/>
    </row>
    <row r="11" spans="2:7" ht="89.25">
      <c r="B11" s="13"/>
      <c r="C11" s="15" t="s">
        <v>66</v>
      </c>
      <c r="D11" s="36"/>
      <c r="E11" s="38"/>
      <c r="F11" s="36"/>
      <c r="G11" s="37"/>
    </row>
    <row r="12" spans="2:7" ht="25.5">
      <c r="B12" s="13"/>
      <c r="C12" s="15" t="s">
        <v>67</v>
      </c>
      <c r="D12" s="36"/>
      <c r="E12" s="38"/>
      <c r="F12" s="36"/>
      <c r="G12" s="37"/>
    </row>
    <row r="13" spans="2:7" ht="25.5">
      <c r="B13" s="13"/>
      <c r="C13" s="15" t="s">
        <v>68</v>
      </c>
      <c r="D13" s="36"/>
      <c r="E13" s="38"/>
      <c r="F13" s="36"/>
      <c r="G13" s="37"/>
    </row>
    <row r="14" spans="2:7" ht="38.25">
      <c r="B14" s="13"/>
      <c r="C14" s="15" t="s">
        <v>69</v>
      </c>
      <c r="D14" s="36"/>
      <c r="E14" s="38"/>
      <c r="F14" s="36"/>
      <c r="G14" s="37"/>
    </row>
    <row r="15" spans="2:7" ht="12.75">
      <c r="B15" s="16"/>
      <c r="C15" s="17"/>
      <c r="D15" s="18"/>
      <c r="E15" s="18"/>
      <c r="F15" s="18"/>
      <c r="G15" s="19"/>
    </row>
    <row r="16" spans="2:7" ht="12.75">
      <c r="B16" s="41" t="s">
        <v>994</v>
      </c>
      <c r="C16" s="42" t="s">
        <v>95</v>
      </c>
      <c r="D16" s="43"/>
      <c r="E16" s="43"/>
      <c r="F16" s="43"/>
      <c r="G16" s="44"/>
    </row>
    <row r="17" spans="2:7" ht="12.75">
      <c r="B17" s="13"/>
      <c r="C17" s="20" t="s">
        <v>27</v>
      </c>
      <c r="D17" s="36"/>
      <c r="E17" s="38"/>
      <c r="F17" s="36"/>
      <c r="G17" s="37"/>
    </row>
    <row r="18" spans="2:7" ht="12.75">
      <c r="B18" s="13"/>
      <c r="C18" s="48"/>
      <c r="D18" s="36"/>
      <c r="E18" s="38"/>
      <c r="F18" s="36"/>
      <c r="G18" s="37"/>
    </row>
    <row r="19" spans="2:7" ht="12.75">
      <c r="B19" s="13"/>
      <c r="C19" s="69" t="s">
        <v>992</v>
      </c>
      <c r="D19" s="59"/>
      <c r="E19" s="38"/>
      <c r="F19" s="59"/>
      <c r="G19" s="333"/>
    </row>
    <row r="20" spans="2:7" ht="25.5">
      <c r="B20" s="13"/>
      <c r="C20" s="48" t="s">
        <v>993</v>
      </c>
      <c r="D20" s="59"/>
      <c r="E20" s="38"/>
      <c r="F20" s="59"/>
      <c r="G20" s="333"/>
    </row>
    <row r="21" spans="2:7" ht="12.75">
      <c r="B21" s="13" t="s">
        <v>18</v>
      </c>
      <c r="C21" s="48" t="s">
        <v>2</v>
      </c>
      <c r="D21" s="59">
        <v>25</v>
      </c>
      <c r="E21" s="38" t="s">
        <v>30</v>
      </c>
      <c r="F21" s="59"/>
      <c r="G21" s="333">
        <f aca="true" t="shared" si="0" ref="G21:G26">F21*D21</f>
        <v>0</v>
      </c>
    </row>
    <row r="22" spans="2:7" ht="12.75">
      <c r="B22" s="13" t="s">
        <v>23</v>
      </c>
      <c r="C22" s="48" t="s">
        <v>609</v>
      </c>
      <c r="D22" s="59">
        <v>70</v>
      </c>
      <c r="E22" s="38" t="s">
        <v>30</v>
      </c>
      <c r="F22" s="59"/>
      <c r="G22" s="333">
        <f t="shared" si="0"/>
        <v>0</v>
      </c>
    </row>
    <row r="23" spans="2:7" ht="12.75">
      <c r="B23" s="13" t="s">
        <v>132</v>
      </c>
      <c r="C23" s="48" t="s">
        <v>3</v>
      </c>
      <c r="D23" s="59">
        <v>95</v>
      </c>
      <c r="E23" s="38" t="s">
        <v>30</v>
      </c>
      <c r="F23" s="59"/>
      <c r="G23" s="333">
        <f t="shared" si="0"/>
        <v>0</v>
      </c>
    </row>
    <row r="24" spans="2:7" ht="12.75">
      <c r="B24" s="13" t="s">
        <v>133</v>
      </c>
      <c r="C24" s="48" t="s">
        <v>610</v>
      </c>
      <c r="D24" s="59">
        <v>140</v>
      </c>
      <c r="E24" s="38" t="s">
        <v>30</v>
      </c>
      <c r="F24" s="59"/>
      <c r="G24" s="333">
        <f t="shared" si="0"/>
        <v>0</v>
      </c>
    </row>
    <row r="25" spans="2:7" ht="12.75">
      <c r="B25" s="13" t="s">
        <v>134</v>
      </c>
      <c r="C25" s="48" t="s">
        <v>139</v>
      </c>
      <c r="D25" s="59">
        <v>160</v>
      </c>
      <c r="E25" s="38" t="s">
        <v>30</v>
      </c>
      <c r="F25" s="59"/>
      <c r="G25" s="333">
        <f t="shared" si="0"/>
        <v>0</v>
      </c>
    </row>
    <row r="26" spans="2:7" ht="12.75">
      <c r="B26" s="13" t="s">
        <v>25</v>
      </c>
      <c r="C26" s="48" t="s">
        <v>140</v>
      </c>
      <c r="D26" s="59">
        <v>70</v>
      </c>
      <c r="E26" s="38" t="s">
        <v>30</v>
      </c>
      <c r="F26" s="59"/>
      <c r="G26" s="333">
        <f t="shared" si="0"/>
        <v>0</v>
      </c>
    </row>
    <row r="27" spans="2:7" ht="12.75">
      <c r="B27" s="13"/>
      <c r="C27" s="20"/>
      <c r="D27" s="36"/>
      <c r="E27" s="38"/>
      <c r="F27" s="36"/>
      <c r="G27" s="37"/>
    </row>
    <row r="28" spans="2:7" ht="12.75">
      <c r="B28" s="13"/>
      <c r="C28" s="15"/>
      <c r="D28" s="59"/>
      <c r="E28" s="38"/>
      <c r="F28" s="36"/>
      <c r="G28" s="37"/>
    </row>
    <row r="29" spans="2:7" ht="76.5">
      <c r="B29" s="60"/>
      <c r="C29" s="71" t="s">
        <v>92</v>
      </c>
      <c r="D29" s="52"/>
      <c r="E29" s="54"/>
      <c r="F29" s="52"/>
      <c r="G29" s="62"/>
    </row>
    <row r="30" spans="2:7" ht="12.75">
      <c r="B30" s="60"/>
      <c r="C30" s="70"/>
      <c r="D30" s="52"/>
      <c r="E30" s="54"/>
      <c r="F30" s="52"/>
      <c r="G30" s="62"/>
    </row>
    <row r="31" spans="2:7" ht="12.75">
      <c r="B31" s="13"/>
      <c r="C31" s="15"/>
      <c r="D31" s="36"/>
      <c r="E31" s="38"/>
      <c r="F31" s="36"/>
      <c r="G31" s="37"/>
    </row>
    <row r="32" spans="2:7" ht="33.75" customHeight="1">
      <c r="B32" s="13"/>
      <c r="C32" s="15" t="s">
        <v>99</v>
      </c>
      <c r="D32" s="36"/>
      <c r="E32" s="38"/>
      <c r="F32" s="36"/>
      <c r="G32" s="37"/>
    </row>
    <row r="33" spans="2:7" ht="12.75">
      <c r="B33" s="13"/>
      <c r="C33" s="15"/>
      <c r="D33" s="36"/>
      <c r="E33" s="38"/>
      <c r="F33" s="36"/>
      <c r="G33" s="37"/>
    </row>
    <row r="34" spans="2:7" ht="13.5" thickBot="1">
      <c r="B34" s="22"/>
      <c r="C34" s="74" t="s">
        <v>195</v>
      </c>
      <c r="D34" s="39"/>
      <c r="E34" s="40"/>
      <c r="F34" s="39"/>
      <c r="G34" s="415">
        <f>SUM(G21:G26)</f>
        <v>0</v>
      </c>
    </row>
    <row r="35" spans="2:5" ht="12.75">
      <c r="B35" s="23" t="s">
        <v>7</v>
      </c>
      <c r="C35" s="24"/>
      <c r="D35" s="25"/>
      <c r="E35" s="25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0" fitToWidth="1" horizontalDpi="600" verticalDpi="600" orientation="portrait" paperSize="9" scale="62" r:id="rId1"/>
  <headerFooter alignWithMargins="0">
    <oddFooter>&amp;R&amp;8strana &amp;10&amp;P+1&amp;8 z &amp;10&amp;N+1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 Havranek</dc:creator>
  <cp:keywords/>
  <dc:description/>
  <cp:lastModifiedBy> Energy Benefit Centre a.s.</cp:lastModifiedBy>
  <cp:lastPrinted>2014-02-10T14:10:49Z</cp:lastPrinted>
  <dcterms:created xsi:type="dcterms:W3CDTF">2009-09-16T12:37:54Z</dcterms:created>
  <dcterms:modified xsi:type="dcterms:W3CDTF">2014-02-19T12:37:07Z</dcterms:modified>
  <cp:category/>
  <cp:version/>
  <cp:contentType/>
  <cp:contentStatus/>
</cp:coreProperties>
</file>