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5360" windowHeight="7956"/>
  </bookViews>
  <sheets>
    <sheet name="P7" sheetId="1" r:id="rId1"/>
    <sheet name="P7a" sheetId="4" r:id="rId2"/>
  </sheets>
  <definedNames>
    <definedName name="_xlnm.Print_Area" localSheetId="0">'P7'!$A$1:$E$46</definedName>
    <definedName name="_xlnm.Print_Area" localSheetId="1">P7a!$A$1:$E$38</definedName>
  </definedNames>
  <calcPr calcId="125725"/>
</workbook>
</file>

<file path=xl/calcChain.xml><?xml version="1.0" encoding="utf-8"?>
<calcChain xmlns="http://schemas.openxmlformats.org/spreadsheetml/2006/main">
  <c r="E9" i="1"/>
  <c r="D22" l="1"/>
  <c r="D21"/>
  <c r="D20"/>
  <c r="D19"/>
  <c r="D18"/>
  <c r="D17"/>
  <c r="D16"/>
  <c r="D15"/>
  <c r="D6"/>
  <c r="D5"/>
  <c r="D4"/>
  <c r="D9"/>
  <c r="C11" l="1"/>
  <c r="D48" s="1"/>
  <c r="E5" i="4" l="1"/>
  <c r="C6"/>
  <c r="E6" s="1"/>
  <c r="E17"/>
  <c r="E25"/>
  <c r="E26"/>
  <c r="E27"/>
  <c r="E28"/>
  <c r="E29"/>
  <c r="E30"/>
  <c r="E31"/>
  <c r="E32"/>
  <c r="E33"/>
  <c r="E34"/>
  <c r="E35"/>
  <c r="E36"/>
  <c r="E37"/>
  <c r="D38"/>
  <c r="E38" l="1"/>
  <c r="E11"/>
  <c r="C7"/>
  <c r="E7" l="1"/>
  <c r="C8"/>
  <c r="E8" l="1"/>
  <c r="C9"/>
  <c r="C16" l="1"/>
  <c r="E16" s="1"/>
  <c r="E18" s="1"/>
  <c r="E9"/>
  <c r="E10" s="1"/>
  <c r="E12" s="1"/>
  <c r="E20" l="1"/>
  <c r="C46" i="1" l="1"/>
  <c r="C24" l="1"/>
</calcChain>
</file>

<file path=xl/sharedStrings.xml><?xml version="1.0" encoding="utf-8"?>
<sst xmlns="http://schemas.openxmlformats.org/spreadsheetml/2006/main" count="122" uniqueCount="97">
  <si>
    <t>Počet zařízení</t>
  </si>
  <si>
    <t>Položky</t>
  </si>
  <si>
    <t>MWh</t>
  </si>
  <si>
    <t>Položka</t>
  </si>
  <si>
    <t>jednotka</t>
  </si>
  <si>
    <t>j.c.</t>
  </si>
  <si>
    <t>počet jednotek</t>
  </si>
  <si>
    <t>celkem</t>
  </si>
  <si>
    <t>distribuce</t>
  </si>
  <si>
    <t>zúčtování OTE</t>
  </si>
  <si>
    <t>podpora výkupu OZ</t>
  </si>
  <si>
    <t xml:space="preserve">systémové služby </t>
  </si>
  <si>
    <t>daň z elektřiny</t>
  </si>
  <si>
    <t>Celkem za regulované složky dle spotřeby</t>
  </si>
  <si>
    <t>Stálé platby za distribuci</t>
  </si>
  <si>
    <t>Stálé platby za distribuci - celkem</t>
  </si>
  <si>
    <t>Paušál Kč/měs.</t>
  </si>
  <si>
    <t>do 3x10 do 1x25 A</t>
  </si>
  <si>
    <t>nad 3x10 do 3x16 A</t>
  </si>
  <si>
    <t>nad 3x16 do 3x20 A</t>
  </si>
  <si>
    <t>nad 3x20 do 3x25 A</t>
  </si>
  <si>
    <t>nad 3x25 do 3x32 A</t>
  </si>
  <si>
    <t>nad 3x32 do 3x40 A</t>
  </si>
  <si>
    <t>nad 3x40 do 3x50 A</t>
  </si>
  <si>
    <t>nad 3x50 do 3x63 A</t>
  </si>
  <si>
    <t>nad 3x63 do 3x80 A</t>
  </si>
  <si>
    <t>nad 3x80 do 3x100 A</t>
  </si>
  <si>
    <t>nad 3x100 do 3x125 A</t>
  </si>
  <si>
    <t>nad 3x125 do 3x160 A</t>
  </si>
  <si>
    <t>nad 3x160 A (Kč/A)</t>
  </si>
  <si>
    <t>Distributor</t>
  </si>
  <si>
    <t>ČEZ distribuce</t>
  </si>
  <si>
    <t>Hodnota hl. jističe</t>
  </si>
  <si>
    <t>Počet ZM</t>
  </si>
  <si>
    <t>Paušální platby za 1 rok</t>
  </si>
  <si>
    <t>silová elektřina</t>
  </si>
  <si>
    <t>poplatek za OM</t>
  </si>
  <si>
    <t>Kč/měsíc</t>
  </si>
  <si>
    <t xml:space="preserve">*A4. Spotřeba el. energie </t>
  </si>
  <si>
    <t>Vyplní uchazeč</t>
  </si>
  <si>
    <t>Stálé platby za distribuci (jističe) - celkem</t>
  </si>
  <si>
    <t>Regulované platby (jističe) - cenová úroveň 2015</t>
  </si>
  <si>
    <t>Neregulované platby - cenová úroveň 2016 CELKEM</t>
  </si>
  <si>
    <t>Neregulované platby - cenová úroveň 2016</t>
  </si>
  <si>
    <t>Regulované platby - cenová úroveň 2015</t>
  </si>
  <si>
    <t>*C 1. Akce malého rozsahu (SO 1 Výměna stožárů starý Týnec)</t>
  </si>
  <si>
    <t>*C 2. Akce malého rozsahu (SO 2 Výměna stožárů Chrást sídliště)</t>
  </si>
  <si>
    <t>*C 3. Akce malého rozsahu (SO 3 Výměna stožárů Týnec centrum)</t>
  </si>
  <si>
    <t>Regulované platby - cenová úroveň 2015 CELKEM</t>
  </si>
  <si>
    <t>*C 5. Akce malého rozsahu (SO 5 Výměna stožárů v Jílovské ulici)</t>
  </si>
  <si>
    <t>*C 6. Akce malého rozsahu (SO 6 Výměna výložníků mezi Chrástem a Krhanicemi)</t>
  </si>
  <si>
    <t>*C 8. Akce malého rozsahu (SO 8 Demontáž stožárů v Jílovské podél kolejí)</t>
  </si>
  <si>
    <t>*C 9. Akce malého rozsahu (SO 9 Doplnění VO v ul. U Janovického potoka)</t>
  </si>
  <si>
    <t>*C 11. Akce malého rozsahu (SO 11 Výstavba VO od hájenky do Chrástu)</t>
  </si>
  <si>
    <t xml:space="preserve">*C 12. Akce malého rozsahu (SO 12 Doplnění VO u nové školy v Týnci nad Sázavou) </t>
  </si>
  <si>
    <t>*C 13. Akce malého rozsahu (SO 13 Výstavba VO v Čakovicích směr Krhanice)</t>
  </si>
  <si>
    <t>*C 14. Akce malého rozsahu (SO 14 Doplnění VO v Peceradech nad hřištěm)</t>
  </si>
  <si>
    <t>*C 15. Akce malého rozsahu (SO 15 Výstavba zapínacího bodu v Chrástu nad Sázavou)</t>
  </si>
  <si>
    <t>*C 16. Akce malého rozsahu (SO 16 Nátěry stožárů v Týnci nad Sázavou)</t>
  </si>
  <si>
    <t>*C 17. Akce malého rozsahu (SO 17 Geodetické zaměření)</t>
  </si>
  <si>
    <t>A4. Spotřeba el. energie CELKEM</t>
  </si>
  <si>
    <r>
      <t xml:space="preserve">*B. 1. výměna </t>
    </r>
    <r>
      <rPr>
        <b/>
        <strike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svítidla vč. svodového kabelu - do 6 m, bez ceny svítidla</t>
    </r>
  </si>
  <si>
    <t>*B 2. výměna svítidla vč. svodového kabelu - nad 6 m, bez ceny svítidla</t>
  </si>
  <si>
    <t>Kalkulace nabídkové ceny za spotřebu el. energii (položka A4)</t>
  </si>
  <si>
    <t>*B 5. výměna rozvaděče veřej. osvětlení - bez ceny materiálu</t>
  </si>
  <si>
    <t>*B 6. výměna holého vrchního vedení za izolované (AES 2x16mm2)  1 m - včetně materiálu</t>
  </si>
  <si>
    <t>*B 7. výměna kabelového pole ( CYKY J 4x10 mm2) 1 m - včetně materiálu</t>
  </si>
  <si>
    <t xml:space="preserve">*B 3. výměna stožáru do 6 m včetně základu a veškerého materiálu </t>
  </si>
  <si>
    <t xml:space="preserve">*B 4. výměna stožáru nad 6 m včetně základu a veškerého materiálu </t>
  </si>
  <si>
    <t xml:space="preserve">*B 8.  nátěry ocelových stožárů (m2) včetně materiálu </t>
  </si>
  <si>
    <t>*A1. Správa, provoz a údržba veřejného osvětlení (VO)</t>
  </si>
  <si>
    <t>*A2. Správa, provoz a údržba přisvětlení přechodů (PP)</t>
  </si>
  <si>
    <t>*A3. Správa, provoz a údržba slavnostního osvětlení (SO)</t>
  </si>
  <si>
    <t>Jednotková cena za 1 SM  (1 rok) v Kč bez DPH - vyplní uchazeč*</t>
  </si>
  <si>
    <t xml:space="preserve">*Struktura nabídkové ceny A1. až A3: Uchazeči vyplní ve výše uvedené tabulce jednotkovou cenu v Kč bez DPH, za kterou bude po dobu jednoho (1) roku, na 1 ks světelného místa, realizována zadavatelem požadovaná činnost, tvořící předmět plnění veřejné zakázky.  Tyto jednotkové ceny budou použity i v případě nárůstu nebo poklesu počtu zařízení.      
                            </t>
  </si>
  <si>
    <t>Roční (12 měsíců) nabídková cena za spotřebu elektrické energie v Kč bez DPH - vyplní uchazeč</t>
  </si>
  <si>
    <t>Celková cena za akci v Kč bez DPH</t>
  </si>
  <si>
    <t>*Celkem nabídková cena pro účely hodnocení (A 1 až A 4)</t>
  </si>
  <si>
    <t>*Celkem nabídková cena pro účely hodnocení (B1 až B8)</t>
  </si>
  <si>
    <t>*Celkem nabídková cena pro účely hodnocení (C1 až C17)</t>
  </si>
  <si>
    <t>Příloha ZD č. 7 - Formulář pro zpracování nabídkové ceny</t>
  </si>
  <si>
    <r>
      <t>*</t>
    </r>
    <r>
      <rPr>
        <i/>
        <u/>
        <sz val="11"/>
        <color theme="1"/>
        <rFont val="Calibri"/>
        <family val="2"/>
        <charset val="238"/>
        <scheme val="minor"/>
      </rPr>
      <t xml:space="preserve">Struktura nabídkové ceny B.: </t>
    </r>
    <r>
      <rPr>
        <i/>
        <sz val="11"/>
        <color theme="1"/>
        <rFont val="Calibri"/>
        <family val="2"/>
        <charset val="238"/>
        <scheme val="minor"/>
      </rPr>
      <t xml:space="preserve">Uchazeči vyplní ve výše uvedené tabulce jednotkové ceny bez DPH v Kč, za požadované činnosti dílčích stavebních prací. Jednotkové ceny musí odpovídat technickám požadavkům na materiál uvedených v zadávacích podmínkách veřejné zakázky.        
                            </t>
    </r>
  </si>
  <si>
    <t>*C 4. Akce malého rozsahu (SO 4 -Výměna stožárů Chrást od hřbitova směr Krhanice)</t>
  </si>
  <si>
    <t>*C 7. Akce malého rozsahu (SO 7 Výměna stožárů v Chrástu od zastávky ČD)</t>
  </si>
  <si>
    <t>*C 10. Akce malého rozsahu (SO 10 Dokončení výstavby VO u hájenky včetně zapínacího bodu)</t>
  </si>
  <si>
    <t>Nabídková cena za celkový počet zařízení  za 84 měsíců</t>
  </si>
  <si>
    <t>Počet let</t>
  </si>
  <si>
    <t>Nabídková cena za spotřebu elektrické energie v Kč bez DPH za 84 měsíců</t>
  </si>
  <si>
    <r>
      <t>*</t>
    </r>
    <r>
      <rPr>
        <i/>
        <u/>
        <sz val="11"/>
        <color theme="1"/>
        <rFont val="Calibri"/>
        <family val="2"/>
        <charset val="238"/>
        <scheme val="minor"/>
      </rPr>
      <t xml:space="preserve">Struktura nabídkové ceny C.: </t>
    </r>
    <r>
      <rPr>
        <i/>
        <sz val="11"/>
        <color theme="1"/>
        <rFont val="Calibri"/>
        <family val="2"/>
        <charset val="238"/>
        <scheme val="minor"/>
      </rPr>
      <t>Uchazeči vyplní ve výše uvedené tabulce ceny bez DPH v Kč, za které budou realizovat zadavatelem požadované opravy a obnovy osvětlení.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
                            </t>
    </r>
  </si>
  <si>
    <t>Nabídková cena za správu, provoz a údržbu osvětlení (Služby)</t>
  </si>
  <si>
    <r>
      <t>*Struktura nabídkové ceny</t>
    </r>
    <r>
      <rPr>
        <b/>
        <i/>
        <sz val="11"/>
        <rFont val="Calibri"/>
        <family val="2"/>
        <charset val="238"/>
        <scheme val="minor"/>
      </rPr>
      <t xml:space="preserve"> A4</t>
    </r>
    <r>
      <rPr>
        <i/>
        <sz val="11"/>
        <rFont val="Calibri"/>
        <family val="2"/>
        <charset val="238"/>
        <scheme val="minor"/>
      </rPr>
      <t xml:space="preserve">.:  Uchazeč doplní </t>
    </r>
    <r>
      <rPr>
        <b/>
        <i/>
        <sz val="11"/>
        <rFont val="Calibri"/>
        <family val="2"/>
        <charset val="238"/>
        <scheme val="minor"/>
      </rPr>
      <t>celkovou roční cenu</t>
    </r>
    <r>
      <rPr>
        <i/>
        <sz val="11"/>
        <rFont val="Calibri"/>
        <family val="2"/>
        <charset val="238"/>
        <scheme val="minor"/>
      </rPr>
      <t xml:space="preserve"> za spotřebu el. energie včetně paušálních a regulovaných položek v souladu s lisetm č. 2 - Rozpad ceny za el. energii (uchazeč doplní hodnotu položky A4. Spotřeba el. energie CELKEM).
                            </t>
    </r>
  </si>
  <si>
    <t>Nabídková cena za plánované stavební práce (Rekonstrukce)</t>
  </si>
  <si>
    <t>Celková nabídková cena za předpokládaný počet úkonů za 84 měsíců</t>
  </si>
  <si>
    <t>Předpokládaný počet úkonů za 12 měsíců</t>
  </si>
  <si>
    <t>Celková nabídková cena v Kč bez DPH za 84 měsíců poskytování Plnění</t>
  </si>
  <si>
    <t>Jednotková cena za požadovanou činnost/úkon v Kč bez DPH - vyplní uchazeč*</t>
  </si>
  <si>
    <t>Nabídková cena za opravy a obnovu osvětlení (Stavby)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</si>
</sst>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3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0"/>
      <color indexed="23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trike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4" fillId="0" borderId="0"/>
    <xf numFmtId="0" fontId="16" fillId="0" borderId="0"/>
  </cellStyleXfs>
  <cellXfs count="14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justify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0" fontId="7" fillId="0" borderId="0" xfId="0" applyFont="1"/>
    <xf numFmtId="0" fontId="17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right"/>
    </xf>
    <xf numFmtId="0" fontId="14" fillId="0" borderId="1" xfId="2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left"/>
    </xf>
    <xf numFmtId="0" fontId="14" fillId="0" borderId="1" xfId="3" applyFont="1" applyFill="1" applyBorder="1" applyAlignment="1">
      <alignment horizontal="center" wrapText="1"/>
    </xf>
    <xf numFmtId="2" fontId="23" fillId="0" borderId="1" xfId="2" applyNumberFormat="1" applyFont="1" applyFill="1" applyBorder="1" applyAlignment="1">
      <alignment horizontal="center"/>
    </xf>
    <xf numFmtId="0" fontId="21" fillId="0" borderId="0" xfId="0" applyFont="1"/>
    <xf numFmtId="0" fontId="22" fillId="0" borderId="19" xfId="0" applyFont="1" applyBorder="1" applyAlignment="1">
      <alignment vertical="center"/>
    </xf>
    <xf numFmtId="44" fontId="20" fillId="0" borderId="1" xfId="1" applyFont="1" applyFill="1" applyBorder="1" applyAlignment="1">
      <alignment horizontal="right"/>
    </xf>
    <xf numFmtId="44" fontId="18" fillId="0" borderId="1" xfId="1" applyFont="1" applyFill="1" applyBorder="1"/>
    <xf numFmtId="44" fontId="19" fillId="0" borderId="1" xfId="1" applyFont="1" applyFill="1" applyBorder="1"/>
    <xf numFmtId="44" fontId="20" fillId="0" borderId="1" xfId="1" applyFont="1" applyFill="1" applyBorder="1"/>
    <xf numFmtId="0" fontId="18" fillId="0" borderId="1" xfId="0" applyFont="1" applyFill="1" applyBorder="1" applyAlignment="1"/>
    <xf numFmtId="0" fontId="19" fillId="8" borderId="0" xfId="0" applyFont="1" applyFill="1"/>
    <xf numFmtId="0" fontId="0" fillId="8" borderId="0" xfId="0" applyFill="1"/>
    <xf numFmtId="44" fontId="21" fillId="0" borderId="20" xfId="1" applyFont="1" applyBorder="1" applyAlignment="1">
      <alignment vertical="center"/>
    </xf>
    <xf numFmtId="44" fontId="0" fillId="0" borderId="0" xfId="0" applyNumberFormat="1"/>
    <xf numFmtId="0" fontId="25" fillId="3" borderId="0" xfId="0" applyFont="1" applyFill="1"/>
    <xf numFmtId="0" fontId="26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0" fontId="0" fillId="0" borderId="0" xfId="0" applyFill="1"/>
    <xf numFmtId="0" fontId="27" fillId="0" borderId="0" xfId="0" applyFont="1"/>
    <xf numFmtId="0" fontId="30" fillId="0" borderId="0" xfId="0" applyFont="1" applyBorder="1"/>
    <xf numFmtId="0" fontId="31" fillId="0" borderId="0" xfId="0" applyFont="1" applyBorder="1" applyAlignment="1">
      <alignment vertical="center"/>
    </xf>
    <xf numFmtId="0" fontId="11" fillId="0" borderId="0" xfId="0" applyFont="1" applyBorder="1"/>
    <xf numFmtId="0" fontId="7" fillId="9" borderId="1" xfId="0" applyFont="1" applyFill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justify" vertical="center" wrapText="1"/>
    </xf>
    <xf numFmtId="0" fontId="1" fillId="10" borderId="3" xfId="0" applyFont="1" applyFill="1" applyBorder="1" applyAlignment="1">
      <alignment horizontal="justify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justify"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vertical="center" wrapText="1"/>
    </xf>
    <xf numFmtId="164" fontId="7" fillId="11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164" fontId="0" fillId="7" borderId="12" xfId="0" applyNumberFormat="1" applyFont="1" applyFill="1" applyBorder="1" applyAlignment="1">
      <alignment horizontal="center" vertical="center"/>
    </xf>
    <xf numFmtId="164" fontId="7" fillId="9" borderId="12" xfId="0" applyNumberFormat="1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29" fillId="9" borderId="1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14" fillId="7" borderId="1" xfId="0" applyFont="1" applyFill="1" applyBorder="1" applyAlignment="1">
      <alignment horizontal="right"/>
    </xf>
    <xf numFmtId="0" fontId="7" fillId="7" borderId="0" xfId="0" applyFont="1" applyFill="1"/>
    <xf numFmtId="0" fontId="35" fillId="0" borderId="18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164" fontId="9" fillId="5" borderId="19" xfId="0" applyNumberFormat="1" applyFont="1" applyFill="1" applyBorder="1" applyAlignment="1"/>
    <xf numFmtId="0" fontId="9" fillId="5" borderId="20" xfId="0" applyFont="1" applyFill="1" applyBorder="1" applyAlignment="1"/>
    <xf numFmtId="0" fontId="11" fillId="0" borderId="0" xfId="0" applyFont="1" applyBorder="1"/>
    <xf numFmtId="164" fontId="10" fillId="12" borderId="7" xfId="0" applyNumberFormat="1" applyFont="1" applyFill="1" applyBorder="1" applyAlignment="1">
      <alignment horizontal="center" vertical="center"/>
    </xf>
    <xf numFmtId="164" fontId="10" fillId="12" borderId="8" xfId="0" applyNumberFormat="1" applyFont="1" applyFill="1" applyBorder="1" applyAlignment="1">
      <alignment horizontal="center" vertical="center"/>
    </xf>
    <xf numFmtId="164" fontId="10" fillId="12" borderId="24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top" wrapText="1"/>
    </xf>
    <xf numFmtId="0" fontId="8" fillId="6" borderId="16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32" fillId="6" borderId="15" xfId="0" applyFont="1" applyFill="1" applyBorder="1" applyAlignment="1">
      <alignment horizontal="center" vertical="top" wrapText="1"/>
    </xf>
    <xf numFmtId="0" fontId="32" fillId="6" borderId="16" xfId="0" applyFont="1" applyFill="1" applyBorder="1" applyAlignment="1">
      <alignment horizontal="center" vertical="top" wrapText="1"/>
    </xf>
    <xf numFmtId="0" fontId="32" fillId="6" borderId="23" xfId="0" applyFont="1" applyFill="1" applyBorder="1" applyAlignment="1">
      <alignment horizontal="center" vertical="top" wrapText="1"/>
    </xf>
    <xf numFmtId="164" fontId="10" fillId="5" borderId="7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164" fontId="10" fillId="5" borderId="24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left" vertical="top" wrapText="1"/>
    </xf>
    <xf numFmtId="0" fontId="8" fillId="6" borderId="16" xfId="0" applyFont="1" applyFill="1" applyBorder="1" applyAlignment="1">
      <alignment horizontal="left" vertical="top" wrapText="1"/>
    </xf>
    <xf numFmtId="0" fontId="8" fillId="6" borderId="23" xfId="0" applyFont="1" applyFill="1" applyBorder="1" applyAlignment="1">
      <alignment horizontal="left" vertical="top" wrapText="1"/>
    </xf>
    <xf numFmtId="164" fontId="10" fillId="12" borderId="6" xfId="0" applyNumberFormat="1" applyFont="1" applyFill="1" applyBorder="1" applyAlignment="1">
      <alignment horizontal="center" vertical="center"/>
    </xf>
    <xf numFmtId="164" fontId="10" fillId="12" borderId="1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7" fillId="11" borderId="15" xfId="0" applyFont="1" applyFill="1" applyBorder="1" applyAlignment="1">
      <alignment horizontal="left" vertical="center" wrapText="1"/>
    </xf>
    <xf numFmtId="0" fontId="7" fillId="11" borderId="17" xfId="0" applyFont="1" applyFill="1" applyBorder="1" applyAlignment="1">
      <alignment horizontal="left" vertical="center" wrapText="1"/>
    </xf>
    <xf numFmtId="9" fontId="9" fillId="10" borderId="2" xfId="0" applyNumberFormat="1" applyFont="1" applyFill="1" applyBorder="1" applyAlignment="1">
      <alignment horizontal="center" vertical="center"/>
    </xf>
    <xf numFmtId="9" fontId="9" fillId="10" borderId="4" xfId="0" applyNumberFormat="1" applyFont="1" applyFill="1" applyBorder="1" applyAlignment="1">
      <alignment horizontal="center" vertical="center"/>
    </xf>
    <xf numFmtId="9" fontId="9" fillId="10" borderId="5" xfId="0" applyNumberFormat="1" applyFont="1" applyFill="1" applyBorder="1" applyAlignment="1">
      <alignment horizontal="center" vertical="center"/>
    </xf>
    <xf numFmtId="9" fontId="9" fillId="10" borderId="9" xfId="0" applyNumberFormat="1" applyFont="1" applyFill="1" applyBorder="1" applyAlignment="1">
      <alignment horizontal="center" vertical="center"/>
    </xf>
    <xf numFmtId="9" fontId="9" fillId="10" borderId="11" xfId="0" applyNumberFormat="1" applyFont="1" applyFill="1" applyBorder="1" applyAlignment="1">
      <alignment horizontal="center" vertical="center"/>
    </xf>
    <xf numFmtId="9" fontId="9" fillId="10" borderId="13" xfId="0" applyNumberFormat="1" applyFont="1" applyFill="1" applyBorder="1" applyAlignment="1">
      <alignment horizontal="center" vertical="center"/>
    </xf>
    <xf numFmtId="0" fontId="34" fillId="10" borderId="18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34" fillId="10" borderId="20" xfId="0" applyFont="1" applyFill="1" applyBorder="1" applyAlignment="1">
      <alignment horizontal="center"/>
    </xf>
    <xf numFmtId="9" fontId="34" fillId="10" borderId="18" xfId="0" applyNumberFormat="1" applyFont="1" applyFill="1" applyBorder="1" applyAlignment="1">
      <alignment horizontal="center" vertical="center"/>
    </xf>
    <xf numFmtId="9" fontId="34" fillId="10" borderId="19" xfId="0" applyNumberFormat="1" applyFont="1" applyFill="1" applyBorder="1" applyAlignment="1">
      <alignment horizontal="center" vertical="center"/>
    </xf>
    <xf numFmtId="9" fontId="34" fillId="10" borderId="20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164" fontId="7" fillId="6" borderId="21" xfId="0" applyNumberFormat="1" applyFont="1" applyFill="1" applyBorder="1" applyAlignment="1">
      <alignment horizontal="center" vertical="center" wrapText="1"/>
    </xf>
    <xf numFmtId="164" fontId="7" fillId="6" borderId="26" xfId="0" applyNumberFormat="1" applyFont="1" applyFill="1" applyBorder="1" applyAlignment="1">
      <alignment horizontal="center" vertical="center" wrapText="1"/>
    </xf>
    <xf numFmtId="164" fontId="25" fillId="7" borderId="15" xfId="0" applyNumberFormat="1" applyFont="1" applyFill="1" applyBorder="1" applyAlignment="1">
      <alignment horizontal="center" vertical="center"/>
    </xf>
    <xf numFmtId="164" fontId="25" fillId="7" borderId="23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5" fillId="0" borderId="15" xfId="2" applyFont="1" applyFill="1" applyBorder="1" applyAlignment="1">
      <alignment horizontal="left" vertical="center" wrapText="1"/>
    </xf>
    <xf numFmtId="0" fontId="15" fillId="0" borderId="16" xfId="2" applyFont="1" applyFill="1" applyBorder="1" applyAlignment="1">
      <alignment horizontal="left" vertical="center" wrapText="1"/>
    </xf>
    <xf numFmtId="0" fontId="15" fillId="0" borderId="17" xfId="2" applyFont="1" applyFill="1" applyBorder="1" applyAlignment="1">
      <alignment horizontal="left" vertical="center" wrapText="1"/>
    </xf>
    <xf numFmtId="0" fontId="24" fillId="0" borderId="15" xfId="2" applyFont="1" applyFill="1" applyBorder="1" applyAlignment="1">
      <alignment horizontal="left" vertical="center" wrapText="1"/>
    </xf>
    <xf numFmtId="0" fontId="24" fillId="0" borderId="16" xfId="2" applyFont="1" applyFill="1" applyBorder="1" applyAlignment="1">
      <alignment horizontal="left" vertical="center" wrapText="1"/>
    </xf>
    <xf numFmtId="0" fontId="24" fillId="0" borderId="17" xfId="2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horizontal="left" vertical="center" wrapText="1"/>
    </xf>
    <xf numFmtId="0" fontId="21" fillId="4" borderId="19" xfId="0" applyFont="1" applyFill="1" applyBorder="1" applyAlignment="1">
      <alignment horizontal="left" vertical="center" wrapText="1"/>
    </xf>
  </cellXfs>
  <cellStyles count="4">
    <cellStyle name="měny" xfId="1" builtinId="4"/>
    <cellStyle name="normální" xfId="0" builtinId="0"/>
    <cellStyle name="normální 3" xfId="3"/>
    <cellStyle name="normální_anova energie 1.1.2005" xfId="2"/>
  </cellStyles>
  <dxfs count="0"/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3" zoomScale="90" zoomScaleNormal="70" zoomScaleSheetLayoutView="90" workbookViewId="0">
      <selection activeCell="B10" sqref="B10:E10"/>
    </sheetView>
  </sheetViews>
  <sheetFormatPr defaultColWidth="8.88671875" defaultRowHeight="14.4"/>
  <cols>
    <col min="1" max="1" width="8.88671875" style="1"/>
    <col min="2" max="2" width="49.88671875" style="1" customWidth="1"/>
    <col min="3" max="3" width="15.44140625" style="1" customWidth="1"/>
    <col min="4" max="4" width="21" style="1" customWidth="1"/>
    <col min="5" max="5" width="20.5546875" style="1" customWidth="1"/>
    <col min="6" max="6" width="42.5546875" style="7" customWidth="1"/>
    <col min="7" max="9" width="44.109375" style="1" customWidth="1"/>
    <col min="10" max="16384" width="8.88671875" style="1"/>
  </cols>
  <sheetData>
    <row r="1" spans="1:13" ht="15" thickBot="1">
      <c r="B1" s="1" t="s">
        <v>80</v>
      </c>
    </row>
    <row r="2" spans="1:13" ht="37.5" customHeight="1" thickBot="1">
      <c r="A2" s="117" t="s">
        <v>89</v>
      </c>
      <c r="B2" s="118"/>
      <c r="C2" s="118"/>
      <c r="D2" s="118"/>
      <c r="E2" s="119"/>
      <c r="F2" s="69"/>
    </row>
    <row r="3" spans="1:13" ht="60.6" customHeight="1">
      <c r="A3" s="111"/>
      <c r="B3" s="14" t="s">
        <v>1</v>
      </c>
      <c r="C3" s="15" t="s">
        <v>0</v>
      </c>
      <c r="D3" s="79" t="s">
        <v>85</v>
      </c>
      <c r="E3" s="72" t="s">
        <v>73</v>
      </c>
    </row>
    <row r="4" spans="1:13" ht="48.6" customHeight="1">
      <c r="A4" s="112"/>
      <c r="B4" s="60" t="s">
        <v>70</v>
      </c>
      <c r="C4" s="78">
        <v>934</v>
      </c>
      <c r="D4" s="59">
        <f>E4*C4*7</f>
        <v>0</v>
      </c>
      <c r="E4" s="73">
        <v>0</v>
      </c>
      <c r="F4" s="70"/>
      <c r="G4" s="48"/>
      <c r="H4" s="12"/>
      <c r="I4" s="12"/>
      <c r="J4" s="2"/>
      <c r="K4" s="2"/>
      <c r="L4" s="2"/>
      <c r="M4" s="2"/>
    </row>
    <row r="5" spans="1:13" ht="48.6" customHeight="1">
      <c r="A5" s="112"/>
      <c r="B5" s="60" t="s">
        <v>71</v>
      </c>
      <c r="C5" s="78">
        <v>23</v>
      </c>
      <c r="D5" s="59">
        <f>C5*E5*7</f>
        <v>0</v>
      </c>
      <c r="E5" s="73">
        <v>0</v>
      </c>
      <c r="F5" s="70"/>
      <c r="G5" s="12"/>
      <c r="H5" s="12"/>
      <c r="I5" s="12"/>
      <c r="J5" s="2"/>
      <c r="K5" s="2"/>
      <c r="L5" s="2"/>
      <c r="M5" s="2"/>
    </row>
    <row r="6" spans="1:13" ht="48.6" customHeight="1">
      <c r="A6" s="112"/>
      <c r="B6" s="60" t="s">
        <v>72</v>
      </c>
      <c r="C6" s="78">
        <v>7</v>
      </c>
      <c r="D6" s="59">
        <f>C6*E6*7</f>
        <v>0</v>
      </c>
      <c r="E6" s="73">
        <v>0</v>
      </c>
      <c r="F6" s="70"/>
      <c r="G6" s="12"/>
      <c r="H6" s="12"/>
      <c r="I6" s="12"/>
      <c r="J6" s="2"/>
      <c r="K6" s="2"/>
      <c r="L6" s="2"/>
      <c r="M6" s="2"/>
    </row>
    <row r="7" spans="1:13" ht="51.6" customHeight="1">
      <c r="A7" s="112"/>
      <c r="B7" s="93" t="s">
        <v>74</v>
      </c>
      <c r="C7" s="94"/>
      <c r="D7" s="94"/>
      <c r="E7" s="95"/>
      <c r="F7" s="8"/>
      <c r="G7" s="3"/>
      <c r="H7" s="3"/>
      <c r="I7" s="3"/>
      <c r="J7" s="2"/>
      <c r="K7" s="2"/>
      <c r="L7" s="2"/>
      <c r="M7" s="2"/>
    </row>
    <row r="8" spans="1:13" ht="78.599999999999994" customHeight="1">
      <c r="A8" s="112"/>
      <c r="B8" s="57" t="s">
        <v>1</v>
      </c>
      <c r="C8" s="58" t="s">
        <v>86</v>
      </c>
      <c r="D8" s="80" t="s">
        <v>87</v>
      </c>
      <c r="E8" s="74" t="s">
        <v>75</v>
      </c>
      <c r="F8" s="70"/>
      <c r="G8" s="13"/>
      <c r="H8" s="13"/>
      <c r="I8" s="13"/>
      <c r="J8" s="2"/>
      <c r="K8" s="2"/>
      <c r="L8" s="2"/>
      <c r="M8" s="2"/>
    </row>
    <row r="9" spans="1:13" ht="48.6" customHeight="1">
      <c r="A9" s="112"/>
      <c r="B9" s="60" t="s">
        <v>38</v>
      </c>
      <c r="C9" s="78">
        <v>7</v>
      </c>
      <c r="D9" s="59">
        <f>C9*E9</f>
        <v>2686075.6999999997</v>
      </c>
      <c r="E9" s="73">
        <f>P7a!E20</f>
        <v>383725.1</v>
      </c>
      <c r="F9" s="70"/>
      <c r="G9" s="13"/>
      <c r="H9" s="13"/>
      <c r="I9" s="13"/>
      <c r="J9" s="2"/>
      <c r="K9" s="2"/>
      <c r="L9" s="2"/>
      <c r="M9" s="2"/>
    </row>
    <row r="10" spans="1:13" s="6" customFormat="1" ht="53.4" customHeight="1">
      <c r="A10" s="112"/>
      <c r="B10" s="96" t="s">
        <v>90</v>
      </c>
      <c r="C10" s="97"/>
      <c r="D10" s="97"/>
      <c r="E10" s="98"/>
      <c r="F10" s="8"/>
      <c r="G10" s="48"/>
      <c r="H10" s="5"/>
      <c r="I10" s="5"/>
      <c r="J10" s="4"/>
      <c r="K10" s="4"/>
      <c r="L10" s="4"/>
      <c r="M10" s="4"/>
    </row>
    <row r="11" spans="1:13" ht="33" customHeight="1" thickBot="1">
      <c r="A11" s="113"/>
      <c r="B11" s="16" t="s">
        <v>77</v>
      </c>
      <c r="C11" s="99">
        <f>SUM(D4:D9)</f>
        <v>2686075.6999999997</v>
      </c>
      <c r="D11" s="100"/>
      <c r="E11" s="101"/>
      <c r="F11" s="8"/>
      <c r="G11" s="3"/>
      <c r="H11" s="3"/>
      <c r="I11" s="3"/>
      <c r="J11" s="2"/>
      <c r="K11" s="2"/>
      <c r="L11" s="2"/>
      <c r="M11" s="2"/>
    </row>
    <row r="12" spans="1:13" ht="43.35" customHeight="1" thickBot="1"/>
    <row r="13" spans="1:13" ht="43.35" customHeight="1" thickBot="1">
      <c r="A13" s="117" t="s">
        <v>91</v>
      </c>
      <c r="B13" s="118"/>
      <c r="C13" s="118"/>
      <c r="D13" s="118"/>
      <c r="E13" s="119"/>
      <c r="F13" s="69"/>
    </row>
    <row r="14" spans="1:13" s="11" customFormat="1" ht="70.2" customHeight="1" thickBot="1">
      <c r="A14" s="75"/>
      <c r="B14" s="61" t="s">
        <v>1</v>
      </c>
      <c r="C14" s="81" t="s">
        <v>93</v>
      </c>
      <c r="D14" s="81" t="s">
        <v>92</v>
      </c>
      <c r="E14" s="76" t="s">
        <v>95</v>
      </c>
      <c r="F14" s="71"/>
      <c r="G14" s="48"/>
      <c r="H14" s="12"/>
      <c r="I14" s="12"/>
      <c r="J14" s="2"/>
      <c r="K14" s="2"/>
      <c r="L14" s="2"/>
      <c r="M14" s="2"/>
    </row>
    <row r="15" spans="1:13" s="11" customFormat="1" ht="33" customHeight="1">
      <c r="A15" s="114"/>
      <c r="B15" s="64" t="s">
        <v>61</v>
      </c>
      <c r="C15" s="62">
        <v>5</v>
      </c>
      <c r="D15" s="67">
        <f t="shared" ref="D15:D22" si="0">C15*E15*7</f>
        <v>0</v>
      </c>
      <c r="E15" s="77">
        <v>0</v>
      </c>
      <c r="F15" s="71"/>
      <c r="G15" s="48"/>
      <c r="H15" s="12"/>
      <c r="I15" s="12"/>
      <c r="J15" s="2"/>
      <c r="K15" s="2"/>
      <c r="L15" s="2"/>
      <c r="M15" s="2"/>
    </row>
    <row r="16" spans="1:13" ht="33" customHeight="1">
      <c r="A16" s="115"/>
      <c r="B16" s="65" t="s">
        <v>62</v>
      </c>
      <c r="C16" s="63">
        <v>5</v>
      </c>
      <c r="D16" s="59">
        <f t="shared" si="0"/>
        <v>0</v>
      </c>
      <c r="E16" s="73">
        <v>0</v>
      </c>
      <c r="F16" s="71"/>
      <c r="G16" s="48"/>
      <c r="H16" s="12"/>
      <c r="I16" s="12"/>
      <c r="J16" s="2"/>
      <c r="K16" s="2"/>
      <c r="L16" s="2"/>
      <c r="M16" s="2"/>
    </row>
    <row r="17" spans="1:13" ht="33" customHeight="1">
      <c r="A17" s="115"/>
      <c r="B17" s="60" t="s">
        <v>67</v>
      </c>
      <c r="C17" s="63">
        <v>5</v>
      </c>
      <c r="D17" s="59">
        <f t="shared" si="0"/>
        <v>0</v>
      </c>
      <c r="E17" s="73">
        <v>0</v>
      </c>
      <c r="F17" s="71"/>
      <c r="G17" s="48"/>
      <c r="H17" s="12"/>
      <c r="I17" s="12"/>
      <c r="J17" s="2"/>
      <c r="K17" s="2"/>
      <c r="L17" s="2"/>
      <c r="M17" s="2"/>
    </row>
    <row r="18" spans="1:13" ht="33" customHeight="1">
      <c r="A18" s="115"/>
      <c r="B18" s="60" t="s">
        <v>68</v>
      </c>
      <c r="C18" s="63">
        <v>5</v>
      </c>
      <c r="D18" s="59">
        <f t="shared" si="0"/>
        <v>0</v>
      </c>
      <c r="E18" s="73">
        <v>0</v>
      </c>
      <c r="F18" s="71"/>
      <c r="G18" s="48"/>
      <c r="H18" s="12"/>
      <c r="I18" s="12"/>
      <c r="J18" s="2"/>
      <c r="K18" s="2"/>
      <c r="L18" s="2"/>
      <c r="M18" s="2"/>
    </row>
    <row r="19" spans="1:13" ht="33" customHeight="1">
      <c r="A19" s="115"/>
      <c r="B19" s="60" t="s">
        <v>64</v>
      </c>
      <c r="C19" s="63">
        <v>1</v>
      </c>
      <c r="D19" s="59">
        <f t="shared" si="0"/>
        <v>0</v>
      </c>
      <c r="E19" s="73">
        <v>0</v>
      </c>
      <c r="F19" s="71"/>
      <c r="G19" s="48"/>
      <c r="H19" s="12"/>
      <c r="I19" s="12"/>
      <c r="J19" s="2"/>
      <c r="K19" s="2"/>
      <c r="L19" s="2"/>
      <c r="M19" s="2"/>
    </row>
    <row r="20" spans="1:13" ht="33" customHeight="1">
      <c r="A20" s="115"/>
      <c r="B20" s="60" t="s">
        <v>65</v>
      </c>
      <c r="C20" s="63">
        <v>40</v>
      </c>
      <c r="D20" s="59">
        <f t="shared" si="0"/>
        <v>0</v>
      </c>
      <c r="E20" s="73">
        <v>0</v>
      </c>
      <c r="F20" s="71"/>
      <c r="G20" s="48"/>
      <c r="H20" s="12"/>
      <c r="I20" s="12"/>
      <c r="J20" s="2"/>
      <c r="K20" s="2"/>
      <c r="L20" s="2"/>
      <c r="M20" s="2"/>
    </row>
    <row r="21" spans="1:13" ht="33" customHeight="1">
      <c r="A21" s="115"/>
      <c r="B21" s="60" t="s">
        <v>66</v>
      </c>
      <c r="C21" s="63">
        <v>40</v>
      </c>
      <c r="D21" s="59">
        <f t="shared" si="0"/>
        <v>0</v>
      </c>
      <c r="E21" s="73">
        <v>0</v>
      </c>
      <c r="F21" s="71"/>
      <c r="G21" s="48"/>
      <c r="H21" s="12"/>
      <c r="I21" s="12"/>
      <c r="J21" s="2"/>
      <c r="K21" s="2"/>
      <c r="L21" s="2"/>
      <c r="M21" s="2"/>
    </row>
    <row r="22" spans="1:13" ht="33" customHeight="1">
      <c r="A22" s="115"/>
      <c r="B22" s="66" t="s">
        <v>69</v>
      </c>
      <c r="C22" s="63">
        <v>20</v>
      </c>
      <c r="D22" s="59">
        <f t="shared" si="0"/>
        <v>0</v>
      </c>
      <c r="E22" s="73">
        <v>0</v>
      </c>
      <c r="F22" s="71"/>
      <c r="G22" s="48"/>
      <c r="H22" s="12"/>
      <c r="I22" s="12"/>
      <c r="J22" s="2"/>
      <c r="K22" s="2"/>
      <c r="L22" s="2"/>
      <c r="M22" s="2"/>
    </row>
    <row r="23" spans="1:13" s="6" customFormat="1" ht="58.65" customHeight="1">
      <c r="A23" s="115"/>
      <c r="B23" s="102" t="s">
        <v>81</v>
      </c>
      <c r="C23" s="103"/>
      <c r="D23" s="103"/>
      <c r="E23" s="104"/>
      <c r="F23" s="8"/>
      <c r="G23" s="48"/>
      <c r="H23" s="5"/>
      <c r="I23" s="5"/>
      <c r="J23" s="4"/>
      <c r="K23" s="4"/>
      <c r="L23" s="4"/>
      <c r="M23" s="4"/>
    </row>
    <row r="24" spans="1:13" ht="33" customHeight="1" thickBot="1">
      <c r="A24" s="116"/>
      <c r="B24" s="16" t="s">
        <v>78</v>
      </c>
      <c r="C24" s="105">
        <f>SUM(D15:D22)</f>
        <v>0</v>
      </c>
      <c r="D24" s="105"/>
      <c r="E24" s="106"/>
      <c r="F24" s="8"/>
      <c r="G24" s="48"/>
      <c r="H24" s="3"/>
      <c r="I24" s="3"/>
      <c r="J24" s="2"/>
      <c r="K24" s="2"/>
      <c r="L24" s="2"/>
      <c r="M24" s="2"/>
    </row>
    <row r="25" spans="1:13" ht="33" customHeight="1" thickBot="1">
      <c r="A25" s="22"/>
      <c r="B25" s="18"/>
      <c r="C25" s="20"/>
      <c r="D25" s="20"/>
      <c r="E25" s="20"/>
      <c r="F25" s="8"/>
      <c r="G25" s="48"/>
      <c r="H25" s="3"/>
      <c r="I25" s="3"/>
      <c r="J25" s="2"/>
      <c r="K25" s="2"/>
      <c r="L25" s="2"/>
      <c r="M25" s="2"/>
    </row>
    <row r="26" spans="1:13" ht="33" customHeight="1" thickBot="1">
      <c r="A26" s="120" t="s">
        <v>96</v>
      </c>
      <c r="B26" s="121"/>
      <c r="C26" s="121"/>
      <c r="D26" s="121"/>
      <c r="E26" s="122"/>
      <c r="F26" s="69"/>
      <c r="G26" s="48"/>
      <c r="H26" s="3"/>
      <c r="I26" s="3"/>
      <c r="J26" s="2"/>
      <c r="K26" s="2"/>
      <c r="L26" s="2"/>
      <c r="M26" s="2"/>
    </row>
    <row r="27" spans="1:13" s="6" customFormat="1" ht="33" customHeight="1">
      <c r="A27" s="111"/>
      <c r="B27" s="123" t="s">
        <v>1</v>
      </c>
      <c r="C27" s="124"/>
      <c r="D27" s="125" t="s">
        <v>76</v>
      </c>
      <c r="E27" s="126"/>
      <c r="F27" s="8"/>
      <c r="G27" s="48"/>
      <c r="H27" s="5"/>
      <c r="I27" s="5"/>
      <c r="J27" s="4"/>
      <c r="K27" s="4"/>
      <c r="L27" s="4"/>
      <c r="M27" s="4"/>
    </row>
    <row r="28" spans="1:13" ht="33" customHeight="1">
      <c r="A28" s="112"/>
      <c r="B28" s="109" t="s">
        <v>45</v>
      </c>
      <c r="C28" s="110"/>
      <c r="D28" s="127">
        <v>0</v>
      </c>
      <c r="E28" s="128"/>
      <c r="F28" s="71"/>
      <c r="G28" s="48"/>
      <c r="H28" s="12"/>
      <c r="I28" s="12"/>
      <c r="J28" s="2"/>
      <c r="K28" s="2"/>
      <c r="L28" s="2"/>
      <c r="M28" s="2"/>
    </row>
    <row r="29" spans="1:13" ht="33" customHeight="1">
      <c r="A29" s="112"/>
      <c r="B29" s="109" t="s">
        <v>46</v>
      </c>
      <c r="C29" s="110"/>
      <c r="D29" s="127">
        <v>0</v>
      </c>
      <c r="E29" s="128"/>
      <c r="F29" s="71"/>
      <c r="G29" s="48"/>
      <c r="H29" s="12"/>
      <c r="I29" s="12"/>
      <c r="J29" s="2"/>
      <c r="K29" s="2"/>
      <c r="L29" s="2"/>
      <c r="M29" s="2"/>
    </row>
    <row r="30" spans="1:13" ht="33" customHeight="1">
      <c r="A30" s="112"/>
      <c r="B30" s="109" t="s">
        <v>47</v>
      </c>
      <c r="C30" s="110"/>
      <c r="D30" s="127">
        <v>0</v>
      </c>
      <c r="E30" s="128"/>
      <c r="F30" s="71"/>
      <c r="G30" s="48"/>
      <c r="H30" s="12"/>
      <c r="I30" s="12"/>
      <c r="J30" s="2"/>
      <c r="K30" s="2"/>
      <c r="L30" s="2"/>
      <c r="M30" s="2"/>
    </row>
    <row r="31" spans="1:13" ht="33" customHeight="1">
      <c r="A31" s="112"/>
      <c r="B31" s="109" t="s">
        <v>82</v>
      </c>
      <c r="C31" s="110"/>
      <c r="D31" s="127">
        <v>0</v>
      </c>
      <c r="E31" s="128"/>
      <c r="F31" s="71"/>
      <c r="G31" s="48"/>
      <c r="H31" s="12"/>
      <c r="I31" s="12"/>
      <c r="J31" s="2"/>
      <c r="K31" s="2"/>
      <c r="L31" s="2"/>
      <c r="M31" s="2"/>
    </row>
    <row r="32" spans="1:13" ht="33" customHeight="1">
      <c r="A32" s="112"/>
      <c r="B32" s="109" t="s">
        <v>49</v>
      </c>
      <c r="C32" s="110"/>
      <c r="D32" s="127">
        <v>0</v>
      </c>
      <c r="E32" s="128"/>
      <c r="F32" s="71"/>
      <c r="G32" s="48"/>
      <c r="H32" s="12"/>
      <c r="I32" s="12"/>
      <c r="J32" s="2"/>
      <c r="K32" s="2"/>
      <c r="L32" s="2"/>
      <c r="M32" s="2"/>
    </row>
    <row r="33" spans="1:13" ht="33" customHeight="1">
      <c r="A33" s="112"/>
      <c r="B33" s="109" t="s">
        <v>50</v>
      </c>
      <c r="C33" s="110"/>
      <c r="D33" s="127">
        <v>0</v>
      </c>
      <c r="E33" s="128"/>
      <c r="F33" s="71"/>
      <c r="G33" s="48"/>
      <c r="H33" s="12"/>
      <c r="I33" s="12"/>
      <c r="J33" s="2"/>
      <c r="K33" s="2"/>
      <c r="L33" s="2"/>
      <c r="M33" s="2"/>
    </row>
    <row r="34" spans="1:13" ht="33" customHeight="1">
      <c r="A34" s="112"/>
      <c r="B34" s="109" t="s">
        <v>83</v>
      </c>
      <c r="C34" s="110"/>
      <c r="D34" s="127">
        <v>0</v>
      </c>
      <c r="E34" s="128"/>
      <c r="F34" s="71"/>
      <c r="G34" s="48"/>
      <c r="H34" s="12"/>
      <c r="I34" s="12"/>
      <c r="J34" s="2"/>
      <c r="K34" s="2"/>
      <c r="L34" s="2"/>
      <c r="M34" s="2"/>
    </row>
    <row r="35" spans="1:13" ht="30" customHeight="1">
      <c r="A35" s="112"/>
      <c r="B35" s="109" t="s">
        <v>51</v>
      </c>
      <c r="C35" s="110"/>
      <c r="D35" s="127">
        <v>0</v>
      </c>
      <c r="E35" s="128"/>
      <c r="F35" s="71"/>
      <c r="G35" s="48"/>
      <c r="H35" s="12"/>
      <c r="I35" s="12"/>
      <c r="J35" s="2"/>
      <c r="K35" s="2"/>
      <c r="L35" s="2"/>
      <c r="M35" s="2"/>
    </row>
    <row r="36" spans="1:13" ht="30" customHeight="1">
      <c r="A36" s="112"/>
      <c r="B36" s="109" t="s">
        <v>52</v>
      </c>
      <c r="C36" s="110"/>
      <c r="D36" s="127">
        <v>0</v>
      </c>
      <c r="E36" s="128"/>
      <c r="F36" s="71"/>
      <c r="G36" s="48"/>
      <c r="H36" s="12"/>
      <c r="I36" s="12"/>
      <c r="J36" s="2"/>
      <c r="K36" s="2"/>
      <c r="L36" s="2"/>
      <c r="M36" s="2"/>
    </row>
    <row r="37" spans="1:13" ht="30" customHeight="1">
      <c r="A37" s="112"/>
      <c r="B37" s="109" t="s">
        <v>84</v>
      </c>
      <c r="C37" s="110"/>
      <c r="D37" s="127">
        <v>0</v>
      </c>
      <c r="E37" s="128"/>
      <c r="F37" s="71"/>
      <c r="G37" s="48"/>
      <c r="H37" s="12"/>
      <c r="I37" s="12"/>
      <c r="J37" s="2"/>
      <c r="K37" s="2"/>
      <c r="L37" s="2"/>
      <c r="M37" s="2"/>
    </row>
    <row r="38" spans="1:13" ht="30" customHeight="1">
      <c r="A38" s="112"/>
      <c r="B38" s="109" t="s">
        <v>53</v>
      </c>
      <c r="C38" s="110"/>
      <c r="D38" s="127">
        <v>0</v>
      </c>
      <c r="E38" s="128"/>
      <c r="F38" s="71"/>
      <c r="G38" s="48"/>
      <c r="H38" s="12"/>
      <c r="I38" s="12"/>
      <c r="J38" s="2"/>
      <c r="K38" s="2"/>
      <c r="L38" s="2"/>
      <c r="M38" s="2"/>
    </row>
    <row r="39" spans="1:13" ht="30" customHeight="1">
      <c r="A39" s="112"/>
      <c r="B39" s="109" t="s">
        <v>54</v>
      </c>
      <c r="C39" s="110"/>
      <c r="D39" s="127">
        <v>0</v>
      </c>
      <c r="E39" s="128"/>
      <c r="F39" s="71"/>
      <c r="G39" s="48"/>
      <c r="H39" s="12"/>
      <c r="I39" s="12"/>
      <c r="J39" s="2"/>
      <c r="K39" s="2"/>
      <c r="L39" s="2"/>
      <c r="M39" s="2"/>
    </row>
    <row r="40" spans="1:13" ht="30" customHeight="1">
      <c r="A40" s="112"/>
      <c r="B40" s="109" t="s">
        <v>55</v>
      </c>
      <c r="C40" s="110"/>
      <c r="D40" s="127">
        <v>0</v>
      </c>
      <c r="E40" s="128"/>
      <c r="F40" s="71"/>
      <c r="G40" s="48"/>
      <c r="H40" s="12"/>
      <c r="I40" s="12"/>
      <c r="J40" s="2"/>
      <c r="K40" s="2"/>
      <c r="L40" s="2"/>
      <c r="M40" s="2"/>
    </row>
    <row r="41" spans="1:13" ht="30" customHeight="1">
      <c r="A41" s="112"/>
      <c r="B41" s="109" t="s">
        <v>56</v>
      </c>
      <c r="C41" s="110"/>
      <c r="D41" s="127">
        <v>0</v>
      </c>
      <c r="E41" s="128"/>
      <c r="F41" s="71"/>
      <c r="G41" s="48"/>
      <c r="H41" s="12"/>
      <c r="I41" s="12"/>
      <c r="J41" s="2"/>
      <c r="K41" s="2"/>
      <c r="L41" s="2"/>
      <c r="M41" s="2"/>
    </row>
    <row r="42" spans="1:13" ht="30" customHeight="1">
      <c r="A42" s="112"/>
      <c r="B42" s="109" t="s">
        <v>57</v>
      </c>
      <c r="C42" s="110"/>
      <c r="D42" s="127">
        <v>0</v>
      </c>
      <c r="E42" s="128"/>
      <c r="F42" s="71"/>
      <c r="G42" s="48"/>
      <c r="H42" s="12"/>
      <c r="I42" s="12"/>
      <c r="J42" s="2"/>
      <c r="K42" s="2"/>
      <c r="L42" s="2"/>
      <c r="M42" s="2"/>
    </row>
    <row r="43" spans="1:13" ht="30" customHeight="1">
      <c r="A43" s="112"/>
      <c r="B43" s="109" t="s">
        <v>58</v>
      </c>
      <c r="C43" s="110"/>
      <c r="D43" s="127">
        <v>0</v>
      </c>
      <c r="E43" s="128"/>
      <c r="F43" s="71"/>
      <c r="G43" s="48"/>
      <c r="H43" s="12"/>
      <c r="I43" s="12"/>
      <c r="J43" s="2"/>
      <c r="K43" s="2"/>
      <c r="L43" s="2"/>
      <c r="M43" s="2"/>
    </row>
    <row r="44" spans="1:13" ht="30" customHeight="1">
      <c r="A44" s="112"/>
      <c r="B44" s="109" t="s">
        <v>59</v>
      </c>
      <c r="C44" s="110"/>
      <c r="D44" s="127">
        <v>0</v>
      </c>
      <c r="E44" s="128"/>
      <c r="F44" s="71"/>
      <c r="G44" s="48"/>
      <c r="H44" s="12"/>
      <c r="I44" s="12"/>
      <c r="J44" s="2"/>
      <c r="K44" s="2"/>
      <c r="L44" s="2"/>
      <c r="M44" s="2"/>
    </row>
    <row r="45" spans="1:13" ht="60" customHeight="1">
      <c r="A45" s="112"/>
      <c r="B45" s="107" t="s">
        <v>88</v>
      </c>
      <c r="C45" s="107"/>
      <c r="D45" s="107"/>
      <c r="E45" s="108"/>
      <c r="G45" s="48"/>
    </row>
    <row r="46" spans="1:13" ht="33" customHeight="1" thickBot="1">
      <c r="A46" s="113"/>
      <c r="B46" s="16" t="s">
        <v>79</v>
      </c>
      <c r="C46" s="90">
        <f>SUM(D28:D44)</f>
        <v>0</v>
      </c>
      <c r="D46" s="91"/>
      <c r="E46" s="92"/>
      <c r="F46" s="8"/>
      <c r="G46" s="48"/>
      <c r="H46" s="3"/>
      <c r="I46" s="3"/>
      <c r="J46" s="2"/>
      <c r="K46" s="2"/>
      <c r="L46" s="2"/>
      <c r="M46" s="2"/>
    </row>
    <row r="47" spans="1:13" s="7" customFormat="1" ht="33" customHeight="1" thickBot="1">
      <c r="A47" s="17"/>
      <c r="B47" s="18"/>
      <c r="C47" s="19"/>
      <c r="D47" s="20"/>
      <c r="E47" s="21"/>
      <c r="F47" s="8"/>
      <c r="G47" s="48"/>
      <c r="H47" s="8"/>
      <c r="I47" s="8"/>
      <c r="J47" s="9"/>
      <c r="K47" s="9"/>
      <c r="L47" s="9"/>
      <c r="M47" s="9"/>
    </row>
    <row r="48" spans="1:13" ht="46.2" customHeight="1" thickBot="1">
      <c r="A48" s="85" t="s">
        <v>94</v>
      </c>
      <c r="B48" s="86"/>
      <c r="C48" s="86"/>
      <c r="D48" s="87">
        <f>SUM(C11)+C24+C46</f>
        <v>2686075.6999999997</v>
      </c>
      <c r="E48" s="88"/>
      <c r="G48" s="48"/>
    </row>
    <row r="49" spans="2:7" s="54" customFormat="1" ht="15.6">
      <c r="B49" s="55"/>
      <c r="C49" s="89"/>
      <c r="D49" s="89"/>
      <c r="E49" s="89"/>
      <c r="F49" s="89"/>
      <c r="G49" s="89"/>
    </row>
    <row r="50" spans="2:7" s="54" customFormat="1" ht="15.6">
      <c r="B50" s="10"/>
      <c r="C50" s="10"/>
      <c r="D50" s="10"/>
      <c r="E50" s="56"/>
      <c r="F50" s="68"/>
      <c r="G50" s="56"/>
    </row>
  </sheetData>
  <mergeCells count="52">
    <mergeCell ref="D44:E44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A2:E2"/>
    <mergeCell ref="A26:E26"/>
    <mergeCell ref="A13:E13"/>
    <mergeCell ref="B27:C27"/>
    <mergeCell ref="B28:C28"/>
    <mergeCell ref="D27:E27"/>
    <mergeCell ref="D28:E28"/>
    <mergeCell ref="B36:C36"/>
    <mergeCell ref="B37:C37"/>
    <mergeCell ref="B29:C29"/>
    <mergeCell ref="A3:A11"/>
    <mergeCell ref="A15:A24"/>
    <mergeCell ref="A27:A46"/>
    <mergeCell ref="B38:C38"/>
    <mergeCell ref="B39:C39"/>
    <mergeCell ref="B40:C40"/>
    <mergeCell ref="B41:C41"/>
    <mergeCell ref="B42:C42"/>
    <mergeCell ref="B43:C43"/>
    <mergeCell ref="B44:C44"/>
    <mergeCell ref="A48:C48"/>
    <mergeCell ref="D48:E48"/>
    <mergeCell ref="C49:G49"/>
    <mergeCell ref="C46:E46"/>
    <mergeCell ref="B7:E7"/>
    <mergeCell ref="B10:E10"/>
    <mergeCell ref="C11:E11"/>
    <mergeCell ref="B23:E23"/>
    <mergeCell ref="C24:E24"/>
    <mergeCell ref="B45:E45"/>
    <mergeCell ref="B30:C30"/>
    <mergeCell ref="B31:C31"/>
    <mergeCell ref="B32:C32"/>
    <mergeCell ref="B33:C33"/>
    <mergeCell ref="B34:C34"/>
    <mergeCell ref="B35:C35"/>
  </mergeCells>
  <phoneticPr fontId="0" type="noConversion"/>
  <pageMargins left="0.43307086614173229" right="0.23622047244094491" top="0.55118110236220474" bottom="0.35433070866141736" header="0.31496062992125984" footer="0.31496062992125984"/>
  <pageSetup paperSize="9" scale="70" fitToHeight="2" orientation="portrait" r:id="rId1"/>
  <rowBreaks count="1" manualBreakCount="1"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Normal="100" zoomScalePageLayoutView="110" workbookViewId="0">
      <selection activeCell="E20" sqref="E20"/>
    </sheetView>
  </sheetViews>
  <sheetFormatPr defaultRowHeight="14.4"/>
  <cols>
    <col min="1" max="1" width="23.109375" customWidth="1"/>
    <col min="2" max="2" width="11.5546875" customWidth="1"/>
    <col min="3" max="3" width="13.5546875" customWidth="1"/>
    <col min="4" max="4" width="9.88671875" customWidth="1"/>
    <col min="5" max="5" width="20.5546875" customWidth="1"/>
    <col min="7" max="7" width="11.5546875" bestFit="1" customWidth="1"/>
    <col min="8" max="8" width="14" bestFit="1" customWidth="1"/>
    <col min="9" max="9" width="15.44140625" bestFit="1" customWidth="1"/>
  </cols>
  <sheetData>
    <row r="1" spans="1:8" ht="15.6">
      <c r="A1" s="36" t="s">
        <v>63</v>
      </c>
    </row>
    <row r="2" spans="1:8">
      <c r="E2" s="84" t="s">
        <v>39</v>
      </c>
    </row>
    <row r="3" spans="1:8">
      <c r="A3" s="43" t="s">
        <v>44</v>
      </c>
      <c r="B3" s="44"/>
      <c r="C3" s="44"/>
    </row>
    <row r="4" spans="1:8">
      <c r="A4" s="25" t="s">
        <v>3</v>
      </c>
      <c r="B4" s="26" t="s">
        <v>4</v>
      </c>
      <c r="C4" s="26" t="s">
        <v>6</v>
      </c>
      <c r="D4" s="26" t="s">
        <v>5</v>
      </c>
      <c r="E4" s="26" t="s">
        <v>7</v>
      </c>
      <c r="H4" s="47"/>
    </row>
    <row r="5" spans="1:8">
      <c r="A5" s="27" t="s">
        <v>9</v>
      </c>
      <c r="B5" s="28" t="s">
        <v>2</v>
      </c>
      <c r="C5" s="82">
        <v>334</v>
      </c>
      <c r="D5" s="30">
        <v>6.94</v>
      </c>
      <c r="E5" s="38">
        <f>C5*D5</f>
        <v>2317.96</v>
      </c>
    </row>
    <row r="6" spans="1:8">
      <c r="A6" s="27" t="s">
        <v>10</v>
      </c>
      <c r="B6" s="28" t="s">
        <v>2</v>
      </c>
      <c r="C6" s="82">
        <f>C5</f>
        <v>334</v>
      </c>
      <c r="D6" s="30">
        <v>495</v>
      </c>
      <c r="E6" s="38">
        <f>C6*D6</f>
        <v>165330</v>
      </c>
    </row>
    <row r="7" spans="1:8">
      <c r="A7" s="27" t="s">
        <v>11</v>
      </c>
      <c r="B7" s="28" t="s">
        <v>2</v>
      </c>
      <c r="C7" s="82">
        <f>C6</f>
        <v>334</v>
      </c>
      <c r="D7" s="30">
        <v>105.27</v>
      </c>
      <c r="E7" s="38">
        <f>C7*D7</f>
        <v>35160.18</v>
      </c>
    </row>
    <row r="8" spans="1:8">
      <c r="A8" s="27" t="s">
        <v>8</v>
      </c>
      <c r="B8" s="28" t="s">
        <v>2</v>
      </c>
      <c r="C8" s="82">
        <f>C7</f>
        <v>334</v>
      </c>
      <c r="D8" s="30">
        <v>319.14</v>
      </c>
      <c r="E8" s="38">
        <f>C8*D8</f>
        <v>106592.76</v>
      </c>
    </row>
    <row r="9" spans="1:8">
      <c r="A9" s="27" t="s">
        <v>12</v>
      </c>
      <c r="B9" s="28" t="s">
        <v>2</v>
      </c>
      <c r="C9" s="82">
        <f>C8</f>
        <v>334</v>
      </c>
      <c r="D9" s="30">
        <v>28.3</v>
      </c>
      <c r="E9" s="38">
        <f>C9*D9</f>
        <v>9452.2000000000007</v>
      </c>
    </row>
    <row r="10" spans="1:8">
      <c r="A10" s="132" t="s">
        <v>13</v>
      </c>
      <c r="B10" s="133"/>
      <c r="C10" s="133"/>
      <c r="D10" s="134"/>
      <c r="E10" s="39">
        <f>SUM(E5:E9)</f>
        <v>318853.09999999998</v>
      </c>
    </row>
    <row r="11" spans="1:8">
      <c r="A11" s="132" t="s">
        <v>15</v>
      </c>
      <c r="B11" s="133"/>
      <c r="C11" s="133"/>
      <c r="D11" s="134"/>
      <c r="E11" s="39">
        <f>E38</f>
        <v>64872</v>
      </c>
    </row>
    <row r="12" spans="1:8">
      <c r="A12" s="135" t="s">
        <v>48</v>
      </c>
      <c r="B12" s="136"/>
      <c r="C12" s="136"/>
      <c r="D12" s="137"/>
      <c r="E12" s="40">
        <f>E11+E10</f>
        <v>383725.1</v>
      </c>
      <c r="F12" s="24"/>
      <c r="G12" s="24"/>
      <c r="H12" s="24"/>
    </row>
    <row r="14" spans="1:8">
      <c r="A14" s="43" t="s">
        <v>43</v>
      </c>
      <c r="B14" s="44"/>
      <c r="C14" s="44"/>
    </row>
    <row r="15" spans="1:8">
      <c r="A15" s="25" t="s">
        <v>3</v>
      </c>
      <c r="B15" s="26" t="s">
        <v>4</v>
      </c>
      <c r="C15" s="26" t="s">
        <v>6</v>
      </c>
      <c r="D15" s="26" t="s">
        <v>5</v>
      </c>
      <c r="E15" s="26" t="s">
        <v>7</v>
      </c>
    </row>
    <row r="16" spans="1:8">
      <c r="A16" s="27" t="s">
        <v>35</v>
      </c>
      <c r="B16" s="28" t="s">
        <v>2</v>
      </c>
      <c r="C16" s="82">
        <f>C9</f>
        <v>334</v>
      </c>
      <c r="D16" s="83">
        <v>0</v>
      </c>
      <c r="E16" s="38">
        <f>D16*C16</f>
        <v>0</v>
      </c>
    </row>
    <row r="17" spans="1:9">
      <c r="A17" s="27" t="s">
        <v>36</v>
      </c>
      <c r="B17" s="28" t="s">
        <v>37</v>
      </c>
      <c r="C17" s="82">
        <v>25</v>
      </c>
      <c r="D17" s="83">
        <v>0</v>
      </c>
      <c r="E17" s="38">
        <f>D17*C17*12</f>
        <v>0</v>
      </c>
    </row>
    <row r="18" spans="1:9">
      <c r="A18" s="135" t="s">
        <v>42</v>
      </c>
      <c r="B18" s="136"/>
      <c r="C18" s="136"/>
      <c r="D18" s="137"/>
      <c r="E18" s="40">
        <f>E17+E16</f>
        <v>0</v>
      </c>
    </row>
    <row r="19" spans="1:9" ht="15" thickBot="1">
      <c r="A19" s="23"/>
    </row>
    <row r="20" spans="1:9" ht="20.399999999999999" customHeight="1" thickBot="1">
      <c r="A20" s="138" t="s">
        <v>60</v>
      </c>
      <c r="B20" s="139"/>
      <c r="C20" s="139"/>
      <c r="D20" s="37"/>
      <c r="E20" s="45">
        <f>E18+E12</f>
        <v>383725.1</v>
      </c>
      <c r="G20" s="53"/>
    </row>
    <row r="21" spans="1:9" ht="15.6">
      <c r="A21" s="49"/>
      <c r="B21" s="49"/>
      <c r="C21" s="49"/>
      <c r="D21" s="50"/>
      <c r="E21" s="51"/>
      <c r="F21" s="52"/>
      <c r="G21" s="53"/>
      <c r="H21" s="52"/>
    </row>
    <row r="22" spans="1:9">
      <c r="A22" s="43" t="s">
        <v>41</v>
      </c>
      <c r="B22" s="44"/>
      <c r="C22" s="44"/>
    </row>
    <row r="23" spans="1:9">
      <c r="A23" s="27" t="s">
        <v>14</v>
      </c>
      <c r="B23" s="29"/>
      <c r="C23" s="29"/>
      <c r="D23" s="29"/>
      <c r="E23" s="29"/>
    </row>
    <row r="24" spans="1:9" ht="27">
      <c r="A24" s="31" t="s">
        <v>30</v>
      </c>
      <c r="B24" s="27" t="s">
        <v>32</v>
      </c>
      <c r="C24" s="27" t="s">
        <v>16</v>
      </c>
      <c r="D24" s="29" t="s">
        <v>33</v>
      </c>
      <c r="E24" s="32" t="s">
        <v>34</v>
      </c>
      <c r="H24" s="46"/>
      <c r="I24" s="46"/>
    </row>
    <row r="25" spans="1:9" ht="27">
      <c r="A25" s="33" t="s">
        <v>31</v>
      </c>
      <c r="B25" s="34" t="s">
        <v>17</v>
      </c>
      <c r="C25" s="35">
        <v>87</v>
      </c>
      <c r="D25" s="82">
        <v>6</v>
      </c>
      <c r="E25" s="41">
        <f t="shared" ref="E25:E37" si="0">D25*C25*12</f>
        <v>6264</v>
      </c>
    </row>
    <row r="26" spans="1:9" ht="27">
      <c r="A26" s="33" t="s">
        <v>31</v>
      </c>
      <c r="B26" s="34" t="s">
        <v>18</v>
      </c>
      <c r="C26" s="35">
        <v>139</v>
      </c>
      <c r="D26" s="82">
        <v>2</v>
      </c>
      <c r="E26" s="41">
        <f t="shared" si="0"/>
        <v>3336</v>
      </c>
    </row>
    <row r="27" spans="1:9" ht="27">
      <c r="A27" s="33" t="s">
        <v>31</v>
      </c>
      <c r="B27" s="34" t="s">
        <v>19</v>
      </c>
      <c r="C27" s="35">
        <v>174</v>
      </c>
      <c r="D27" s="82">
        <v>1</v>
      </c>
      <c r="E27" s="41">
        <f t="shared" si="0"/>
        <v>2088</v>
      </c>
    </row>
    <row r="28" spans="1:9" ht="27">
      <c r="A28" s="33" t="s">
        <v>31</v>
      </c>
      <c r="B28" s="34" t="s">
        <v>20</v>
      </c>
      <c r="C28" s="35">
        <v>218</v>
      </c>
      <c r="D28" s="82">
        <v>9</v>
      </c>
      <c r="E28" s="41">
        <f t="shared" si="0"/>
        <v>23544</v>
      </c>
    </row>
    <row r="29" spans="1:9" ht="27">
      <c r="A29" s="33" t="s">
        <v>31</v>
      </c>
      <c r="B29" s="34" t="s">
        <v>21</v>
      </c>
      <c r="C29" s="35">
        <v>278</v>
      </c>
      <c r="D29" s="82">
        <v>2</v>
      </c>
      <c r="E29" s="41">
        <f t="shared" si="0"/>
        <v>6672</v>
      </c>
    </row>
    <row r="30" spans="1:9" ht="27">
      <c r="A30" s="33" t="s">
        <v>31</v>
      </c>
      <c r="B30" s="34" t="s">
        <v>22</v>
      </c>
      <c r="C30" s="35">
        <v>348</v>
      </c>
      <c r="D30" s="82">
        <v>3</v>
      </c>
      <c r="E30" s="41">
        <f t="shared" si="0"/>
        <v>12528</v>
      </c>
    </row>
    <row r="31" spans="1:9" ht="27">
      <c r="A31" s="33" t="s">
        <v>31</v>
      </c>
      <c r="B31" s="34" t="s">
        <v>23</v>
      </c>
      <c r="C31" s="35">
        <v>435</v>
      </c>
      <c r="D31" s="82">
        <v>2</v>
      </c>
      <c r="E31" s="41">
        <f t="shared" si="0"/>
        <v>10440</v>
      </c>
    </row>
    <row r="32" spans="1:9" ht="27">
      <c r="A32" s="33" t="s">
        <v>31</v>
      </c>
      <c r="B32" s="34" t="s">
        <v>24</v>
      </c>
      <c r="C32" s="35">
        <v>548</v>
      </c>
      <c r="D32" s="82">
        <v>0</v>
      </c>
      <c r="E32" s="41">
        <f t="shared" si="0"/>
        <v>0</v>
      </c>
    </row>
    <row r="33" spans="1:7" ht="27">
      <c r="A33" s="33" t="s">
        <v>31</v>
      </c>
      <c r="B33" s="34" t="s">
        <v>25</v>
      </c>
      <c r="C33" s="35">
        <v>696</v>
      </c>
      <c r="D33" s="82">
        <v>0</v>
      </c>
      <c r="E33" s="41">
        <f t="shared" si="0"/>
        <v>0</v>
      </c>
    </row>
    <row r="34" spans="1:7" ht="27">
      <c r="A34" s="33" t="s">
        <v>31</v>
      </c>
      <c r="B34" s="34" t="s">
        <v>26</v>
      </c>
      <c r="C34" s="35">
        <v>870</v>
      </c>
      <c r="D34" s="82">
        <v>0</v>
      </c>
      <c r="E34" s="41">
        <f t="shared" si="0"/>
        <v>0</v>
      </c>
    </row>
    <row r="35" spans="1:7" ht="27">
      <c r="A35" s="33" t="s">
        <v>31</v>
      </c>
      <c r="B35" s="34" t="s">
        <v>27</v>
      </c>
      <c r="C35" s="35">
        <v>1088</v>
      </c>
      <c r="D35" s="82">
        <v>0</v>
      </c>
      <c r="E35" s="41">
        <f t="shared" si="0"/>
        <v>0</v>
      </c>
    </row>
    <row r="36" spans="1:7" ht="27">
      <c r="A36" s="33" t="s">
        <v>31</v>
      </c>
      <c r="B36" s="34" t="s">
        <v>28</v>
      </c>
      <c r="C36" s="35">
        <v>1392</v>
      </c>
      <c r="D36" s="82">
        <v>0</v>
      </c>
      <c r="E36" s="41">
        <f t="shared" si="0"/>
        <v>0</v>
      </c>
    </row>
    <row r="37" spans="1:7" ht="27">
      <c r="A37" s="33" t="s">
        <v>31</v>
      </c>
      <c r="B37" s="34" t="s">
        <v>29</v>
      </c>
      <c r="C37" s="35">
        <v>8.6999999999999993</v>
      </c>
      <c r="D37" s="82">
        <v>0</v>
      </c>
      <c r="E37" s="41">
        <f t="shared" si="0"/>
        <v>0</v>
      </c>
    </row>
    <row r="38" spans="1:7">
      <c r="A38" s="129" t="s">
        <v>40</v>
      </c>
      <c r="B38" s="130"/>
      <c r="C38" s="131"/>
      <c r="D38" s="42">
        <f>SUM(D25:D37)</f>
        <v>25</v>
      </c>
      <c r="E38" s="39">
        <f>SUM(E25:E37)</f>
        <v>64872</v>
      </c>
      <c r="G38" s="46"/>
    </row>
    <row r="41" spans="1:7" s="52" customFormat="1"/>
  </sheetData>
  <mergeCells count="6">
    <mergeCell ref="A38:C38"/>
    <mergeCell ref="A10:D10"/>
    <mergeCell ref="A11:D11"/>
    <mergeCell ref="A12:D12"/>
    <mergeCell ref="A18:D18"/>
    <mergeCell ref="A20:C20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P7</vt:lpstr>
      <vt:lpstr>P7a</vt:lpstr>
      <vt:lpstr>'P7'!Oblast_tisku</vt:lpstr>
      <vt:lpstr>P7a!Oblast_tisku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2015-07-31T11:10:51Z</dcterms:created>
  <dcterms:modified xsi:type="dcterms:W3CDTF">2015-11-03T12:06:46Z</dcterms:modified>
</cp:coreProperties>
</file>